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65356" windowWidth="14070" windowHeight="7620" activeTab="2"/>
  </bookViews>
  <sheets>
    <sheet name="ورقة1" sheetId="1" r:id="rId1"/>
    <sheet name="قائمة التلاميذ" sheetId="2" r:id="rId2"/>
    <sheet name="هرم الاعمار" sheetId="3" r:id="rId3"/>
  </sheets>
  <definedNames>
    <definedName name="CRITERIA" localSheetId="1">'قائمة التلاميذ'!$G$5</definedName>
    <definedName name="MyCode">'قائمة التلاميذ'!$K$5:$K$50</definedName>
  </definedNames>
  <calcPr fullCalcOnLoad="1"/>
</workbook>
</file>

<file path=xl/sharedStrings.xml><?xml version="1.0" encoding="utf-8"?>
<sst xmlns="http://schemas.openxmlformats.org/spreadsheetml/2006/main" count="162" uniqueCount="40">
  <si>
    <t xml:space="preserve">اللقب </t>
  </si>
  <si>
    <t xml:space="preserve"> الاسم</t>
  </si>
  <si>
    <t>تاريخ ومكان الميلاد</t>
  </si>
  <si>
    <t>اسم الاب</t>
  </si>
  <si>
    <t xml:space="preserve">مهنته </t>
  </si>
  <si>
    <t>معيد</t>
  </si>
  <si>
    <t>الجنس</t>
  </si>
  <si>
    <t>بوسعادة</t>
  </si>
  <si>
    <t>لا</t>
  </si>
  <si>
    <t>نعم</t>
  </si>
  <si>
    <t>ذكر</t>
  </si>
  <si>
    <t>أنثى</t>
  </si>
  <si>
    <t>السنوات</t>
  </si>
  <si>
    <t>ذكور</t>
  </si>
  <si>
    <t>الاناث</t>
  </si>
  <si>
    <t>جدد</t>
  </si>
  <si>
    <t>المجموع</t>
  </si>
  <si>
    <t>المجموع الكلي</t>
  </si>
  <si>
    <t>عدد الذكور</t>
  </si>
  <si>
    <t>عدد الاناث</t>
  </si>
  <si>
    <t>عدد التلاميذ</t>
  </si>
  <si>
    <t>كود</t>
  </si>
  <si>
    <t>معيد  و  جدد</t>
  </si>
  <si>
    <t>المعلم</t>
  </si>
  <si>
    <t>المدير</t>
  </si>
  <si>
    <t xml:space="preserve">  </t>
  </si>
  <si>
    <t>الرقم</t>
  </si>
  <si>
    <t>ملاحظات</t>
  </si>
  <si>
    <t xml:space="preserve">القسم : </t>
  </si>
  <si>
    <t xml:space="preserve"> </t>
  </si>
  <si>
    <t xml:space="preserve">الموسم الدراسي : </t>
  </si>
  <si>
    <t xml:space="preserve">المعلم : </t>
  </si>
  <si>
    <t>المدرسة :</t>
  </si>
  <si>
    <t>قائمة التلاميذ  عليك بملء الخانات دون كتابة الرقم او التسطير لانها تضاف وحدها</t>
  </si>
  <si>
    <t>هرم الاعمارالحسابات الية اطبع فقط</t>
  </si>
  <si>
    <t>ملء</t>
  </si>
  <si>
    <t xml:space="preserve">من فضلك اكتب المعلومات هنا و لا تعد كتابتها على القائمة و الهرم لان كتابتها مبرمجة </t>
  </si>
  <si>
    <t>,,,,,,,,,,,,,,,,,,,,,,,,,,,,,,,,,,,,,,,,,,,,,,,,,,,,</t>
  </si>
  <si>
    <t>2010/2009</t>
  </si>
  <si>
    <t>,,,,,,,,,,,,,,,,,,,,,,,,,,,,,,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</si>
</sst>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ج.م.&quot;\ #,##0_-;&quot;ج.م.&quot;\ #,##0\-"/>
    <numFmt numFmtId="173" formatCode="&quot;ج.م.&quot;\ #,##0_-;[Red]&quot;ج.م.&quot;\ #,##0\-"/>
    <numFmt numFmtId="174" formatCode="&quot;ج.م.&quot;\ #,##0.00_-;&quot;ج.م.&quot;\ #,##0.00\-"/>
    <numFmt numFmtId="175" formatCode="&quot;ج.م.&quot;\ #,##0.00_-;[Red]&quot;ج.م.&quot;\ #,##0.00\-"/>
    <numFmt numFmtId="176" formatCode="_-&quot;ج.م.&quot;\ * #,##0_-;_-&quot;ج.م.&quot;\ * #,##0\-;_-&quot;ج.م.&quot;\ * &quot;-&quot;_-;_-@_-"/>
    <numFmt numFmtId="177" formatCode="_-&quot;ج.م.&quot;\ * #,##0.00_-;_-&quot;ج.م.&quot;\ * #,##0.00\-;_-&quot;ج.م.&quot;\ * &quot;-&quot;??_-;_-@_-"/>
    <numFmt numFmtId="178" formatCode="[$-1010000]yyyy/mm/dd;@"/>
    <numFmt numFmtId="179" formatCode="mmm\-yyyy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color indexed="8"/>
      <name val="Diwani Bent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Simplified Arabic"/>
      <family val="0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Times New Roman"/>
      <family val="1"/>
    </font>
    <font>
      <sz val="10"/>
      <color indexed="10"/>
      <name val="Diwani Bent"/>
      <family val="0"/>
    </font>
    <font>
      <sz val="12"/>
      <color indexed="8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i/>
      <sz val="11"/>
      <color indexed="23"/>
      <name val="Arial"/>
      <family val="2"/>
    </font>
    <font>
      <b/>
      <sz val="22"/>
      <color indexed="8"/>
      <name val="Arial"/>
      <family val="0"/>
    </font>
    <font>
      <b/>
      <sz val="26"/>
      <color indexed="8"/>
      <name val="Arial"/>
      <family val="0"/>
    </font>
    <font>
      <sz val="28"/>
      <color indexed="8"/>
      <name val="Calibri"/>
      <family val="0"/>
    </font>
    <font>
      <sz val="48"/>
      <color indexed="8"/>
      <name val="Times New Roman"/>
      <family val="0"/>
    </font>
    <font>
      <sz val="11.5"/>
      <color indexed="8"/>
      <name val="Arial"/>
      <family val="0"/>
    </font>
    <font>
      <b/>
      <sz val="11.5"/>
      <color indexed="8"/>
      <name val="Arial"/>
      <family val="0"/>
    </font>
    <font>
      <vertAlign val="superscript"/>
      <sz val="11.5"/>
      <color indexed="8"/>
      <name val="Arial"/>
      <family val="0"/>
    </font>
    <font>
      <b/>
      <sz val="19"/>
      <color indexed="8"/>
      <name val="Arial"/>
      <family val="0"/>
    </font>
    <font>
      <sz val="10.55"/>
      <color indexed="8"/>
      <name val="Arial"/>
      <family val="0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Times New Roman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61">
    <xf numFmtId="0" fontId="0" fillId="0" borderId="0" applyFill="0">
      <alignment/>
      <protection hidden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1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0" borderId="0" applyNumberFormat="0" applyBorder="0" applyAlignment="0" applyProtection="0"/>
    <xf numFmtId="9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1" fillId="0" borderId="10" xfId="0" applyFont="1" applyBorder="1" applyAlignment="1" applyProtection="1">
      <alignment horizontal="center"/>
      <protection hidden="1"/>
    </xf>
    <xf numFmtId="0" fontId="11" fillId="0" borderId="11" xfId="0" applyFont="1" applyBorder="1" applyAlignment="1" applyProtection="1">
      <alignment horizontal="center"/>
      <protection hidden="1"/>
    </xf>
    <xf numFmtId="0" fontId="11" fillId="33" borderId="10" xfId="0" applyFont="1" applyFill="1" applyBorder="1" applyAlignment="1" applyProtection="1">
      <alignment horizontal="center"/>
      <protection hidden="1"/>
    </xf>
    <xf numFmtId="0" fontId="11" fillId="33" borderId="11" xfId="0" applyFont="1" applyFill="1" applyBorder="1" applyAlignment="1" applyProtection="1">
      <alignment horizontal="center"/>
      <protection hidden="1"/>
    </xf>
    <xf numFmtId="0" fontId="8" fillId="34" borderId="10" xfId="0" applyFont="1" applyFill="1" applyBorder="1" applyAlignment="1" applyProtection="1">
      <alignment horizontal="center"/>
      <protection hidden="1"/>
    </xf>
    <xf numFmtId="0" fontId="8" fillId="35" borderId="10" xfId="0" applyFont="1" applyFill="1" applyBorder="1" applyAlignment="1" applyProtection="1">
      <alignment horizontal="center"/>
      <protection hidden="1"/>
    </xf>
    <xf numFmtId="0" fontId="10" fillId="0" borderId="1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vertical="top" wrapText="1"/>
      <protection locked="0"/>
    </xf>
    <xf numFmtId="0" fontId="0" fillId="34" borderId="0" xfId="0" applyFill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0" fontId="4" fillId="0" borderId="0" xfId="0" applyFont="1" applyAlignment="1" applyProtection="1">
      <alignment readingOrder="2"/>
      <protection locked="0"/>
    </xf>
    <xf numFmtId="0" fontId="6" fillId="0" borderId="0" xfId="0" applyFont="1" applyAlignment="1" applyProtection="1">
      <alignment horizontal="right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13" fillId="0" borderId="0" xfId="0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Border="1" applyAlignment="1" applyProtection="1">
      <alignment readingOrder="2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78" fontId="11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NumberFormat="1" applyFont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 shrinkToFit="1" readingOrder="2"/>
      <protection locked="0"/>
    </xf>
    <xf numFmtId="0" fontId="11" fillId="0" borderId="17" xfId="0" applyFont="1" applyBorder="1" applyAlignment="1" applyProtection="1">
      <alignment horizontal="center" shrinkToFit="1" readingOrder="2"/>
      <protection locked="0"/>
    </xf>
    <xf numFmtId="0" fontId="11" fillId="0" borderId="0" xfId="0" applyFont="1" applyFill="1" applyBorder="1" applyAlignment="1" applyProtection="1">
      <alignment horizontal="center" shrinkToFit="1" readingOrder="2"/>
      <protection locked="0"/>
    </xf>
    <xf numFmtId="0" fontId="0" fillId="0" borderId="0" xfId="0" applyAlignment="1" applyProtection="1">
      <alignment horizontal="center" shrinkToFit="1"/>
      <protection locked="0"/>
    </xf>
    <xf numFmtId="0" fontId="11" fillId="0" borderId="15" xfId="0" applyFont="1" applyBorder="1" applyAlignment="1" applyProtection="1">
      <alignment horizontal="center" shrinkToFit="1" readingOrder="2"/>
      <protection locked="0"/>
    </xf>
    <xf numFmtId="178" fontId="14" fillId="0" borderId="15" xfId="0" applyNumberFormat="1" applyFont="1" applyFill="1" applyBorder="1" applyAlignment="1" applyProtection="1">
      <alignment horizontal="center" shrinkToFit="1"/>
      <protection locked="0"/>
    </xf>
    <xf numFmtId="0" fontId="14" fillId="0" borderId="15" xfId="0" applyFont="1" applyBorder="1" applyAlignment="1" applyProtection="1">
      <alignment horizontal="center" shrinkToFit="1"/>
      <protection locked="0"/>
    </xf>
    <xf numFmtId="0" fontId="14" fillId="0" borderId="15" xfId="0" applyFont="1" applyFill="1" applyBorder="1" applyAlignment="1" applyProtection="1">
      <alignment horizontal="center" shrinkToFit="1"/>
      <protection locked="0"/>
    </xf>
    <xf numFmtId="0" fontId="14" fillId="0" borderId="18" xfId="0" applyFont="1" applyBorder="1" applyAlignment="1" applyProtection="1">
      <alignment horizontal="center" shrinkToFit="1"/>
      <protection locked="0"/>
    </xf>
    <xf numFmtId="0" fontId="11" fillId="0" borderId="0" xfId="0" applyFont="1" applyAlignment="1" applyProtection="1">
      <alignment horizontal="center" shrinkToFit="1"/>
      <protection locked="0"/>
    </xf>
    <xf numFmtId="0" fontId="11" fillId="0" borderId="10" xfId="0" applyFont="1" applyBorder="1" applyAlignment="1" applyProtection="1">
      <alignment horizontal="center" shrinkToFit="1" readingOrder="2"/>
      <protection locked="0"/>
    </xf>
    <xf numFmtId="178" fontId="14" fillId="0" borderId="10" xfId="0" applyNumberFormat="1" applyFont="1" applyBorder="1" applyAlignment="1" applyProtection="1">
      <alignment horizontal="center" shrinkToFit="1"/>
      <protection locked="0"/>
    </xf>
    <xf numFmtId="0" fontId="14" fillId="0" borderId="10" xfId="0" applyFont="1" applyBorder="1" applyAlignment="1" applyProtection="1">
      <alignment horizontal="center" shrinkToFit="1"/>
      <protection locked="0"/>
    </xf>
    <xf numFmtId="16" fontId="14" fillId="0" borderId="10" xfId="0" applyNumberFormat="1" applyFont="1" applyBorder="1" applyAlignment="1" applyProtection="1">
      <alignment horizontal="center" shrinkToFit="1"/>
      <protection locked="0"/>
    </xf>
    <xf numFmtId="0" fontId="14" fillId="0" borderId="19" xfId="0" applyFont="1" applyBorder="1" applyAlignment="1" applyProtection="1">
      <alignment horizontal="center" shrinkToFit="1"/>
      <protection locked="0"/>
    </xf>
    <xf numFmtId="0" fontId="14" fillId="0" borderId="0" xfId="0" applyFont="1" applyFill="1" applyBorder="1" applyAlignment="1" applyProtection="1">
      <alignment horizontal="center" shrinkToFit="1"/>
      <protection locked="0"/>
    </xf>
    <xf numFmtId="0" fontId="0" fillId="0" borderId="0" xfId="0" applyBorder="1" applyAlignment="1" applyProtection="1">
      <alignment horizontal="center" shrinkToFit="1"/>
      <protection locked="0"/>
    </xf>
    <xf numFmtId="178" fontId="11" fillId="0" borderId="0" xfId="0" applyNumberFormat="1" applyFont="1" applyAlignment="1" applyProtection="1">
      <alignment horizontal="center" shrinkToFit="1"/>
      <protection locked="0"/>
    </xf>
    <xf numFmtId="0" fontId="10" fillId="0" borderId="0" xfId="0" applyFont="1" applyAlignment="1" applyProtection="1">
      <alignment horizontal="right" readingOrder="2"/>
      <protection hidden="1"/>
    </xf>
    <xf numFmtId="0" fontId="10" fillId="0" borderId="0" xfId="0" applyFont="1" applyAlignment="1" applyProtection="1">
      <alignment horizontal="left" readingOrder="2"/>
      <protection hidden="1"/>
    </xf>
    <xf numFmtId="0" fontId="8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5" fillId="37" borderId="0" xfId="0" applyFont="1" applyFill="1" applyBorder="1" applyAlignment="1" applyProtection="1">
      <alignment horizontal="center"/>
      <protection hidden="1"/>
    </xf>
    <xf numFmtId="0" fontId="15" fillId="37" borderId="0" xfId="0" applyFont="1" applyFill="1" applyBorder="1" applyAlignment="1" applyProtection="1">
      <alignment horizontal="center" shrinkToFit="1"/>
      <protection hidden="1"/>
    </xf>
    <xf numFmtId="0" fontId="16" fillId="37" borderId="0" xfId="0" applyFont="1" applyFill="1" applyAlignment="1" applyProtection="1">
      <alignment horizontal="center"/>
      <protection hidden="1"/>
    </xf>
    <xf numFmtId="0" fontId="16" fillId="37" borderId="0" xfId="0" applyFont="1" applyFill="1" applyBorder="1" applyAlignment="1" applyProtection="1">
      <alignment horizontal="center" shrinkToFit="1" readingOrder="2"/>
      <protection hidden="1"/>
    </xf>
    <xf numFmtId="0" fontId="16" fillId="37" borderId="0" xfId="0" applyFont="1" applyFill="1" applyAlignment="1" applyProtection="1">
      <alignment horizontal="center" shrinkToFit="1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20" xfId="0" applyFont="1" applyBorder="1" applyAlignment="1" applyProtection="1">
      <alignment horizontal="center" shrinkToFit="1" readingOrder="1"/>
      <protection hidden="1"/>
    </xf>
    <xf numFmtId="0" fontId="11" fillId="0" borderId="21" xfId="0" applyFont="1" applyBorder="1" applyAlignment="1" applyProtection="1">
      <alignment horizontal="center" shrinkToFit="1" readingOrder="1"/>
      <protection hidden="1"/>
    </xf>
    <xf numFmtId="0" fontId="11" fillId="0" borderId="22" xfId="0" applyFont="1" applyBorder="1" applyAlignment="1" applyProtection="1">
      <alignment horizontal="center" shrinkToFit="1" readingOrder="1"/>
      <protection hidden="1"/>
    </xf>
    <xf numFmtId="0" fontId="0" fillId="0" borderId="23" xfId="0" applyBorder="1" applyAlignment="1" applyProtection="1">
      <alignment/>
      <protection locked="0"/>
    </xf>
    <xf numFmtId="0" fontId="11" fillId="0" borderId="24" xfId="0" applyFont="1" applyBorder="1" applyAlignment="1" applyProtection="1">
      <alignment horizontal="center" shrinkToFit="1" readingOrder="2"/>
      <protection locked="0"/>
    </xf>
    <xf numFmtId="0" fontId="0" fillId="0" borderId="10" xfId="0" applyBorder="1" applyAlignment="1" applyProtection="1">
      <alignment/>
      <protection locked="0"/>
    </xf>
    <xf numFmtId="0" fontId="7" fillId="0" borderId="2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 horizontal="right" readingOrder="2"/>
      <protection hidden="1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 shrinkToFit="1" readingOrder="2"/>
      <protection locked="0"/>
    </xf>
    <xf numFmtId="0" fontId="11" fillId="0" borderId="27" xfId="0" applyFont="1" applyBorder="1" applyAlignment="1" applyProtection="1">
      <alignment horizontal="center" shrinkToFit="1" readingOrder="2"/>
      <protection locked="0"/>
    </xf>
    <xf numFmtId="0" fontId="0" fillId="0" borderId="28" xfId="0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 shrinkToFit="1" readingOrder="2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29" xfId="0" applyFont="1" applyBorder="1" applyAlignment="1" applyProtection="1">
      <alignment horizontal="center"/>
      <protection locked="0"/>
    </xf>
    <xf numFmtId="0" fontId="11" fillId="0" borderId="30" xfId="0" applyFont="1" applyBorder="1" applyAlignment="1" applyProtection="1">
      <alignment horizontal="center" vertical="center" wrapText="1" shrinkToFit="1"/>
      <protection locked="0"/>
    </xf>
    <xf numFmtId="0" fontId="11" fillId="0" borderId="31" xfId="0" applyFont="1" applyBorder="1" applyAlignment="1" applyProtection="1">
      <alignment horizontal="center" vertical="center" wrapText="1" shrinkToFit="1"/>
      <protection locked="0"/>
    </xf>
    <xf numFmtId="0" fontId="11" fillId="0" borderId="15" xfId="0" applyFont="1" applyBorder="1" applyAlignment="1" applyProtection="1">
      <alignment horizontal="center" vertical="center" wrapText="1" shrinkToFit="1"/>
      <protection locked="0"/>
    </xf>
    <xf numFmtId="0" fontId="8" fillId="35" borderId="10" xfId="0" applyFont="1" applyFill="1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locked="0"/>
    </xf>
    <xf numFmtId="0" fontId="8" fillId="37" borderId="30" xfId="0" applyFont="1" applyFill="1" applyBorder="1" applyAlignment="1" applyProtection="1">
      <alignment horizontal="center" vertical="center" wrapText="1" shrinkToFit="1"/>
      <protection locked="0"/>
    </xf>
    <xf numFmtId="0" fontId="8" fillId="37" borderId="15" xfId="0" applyFont="1" applyFill="1" applyBorder="1" applyAlignment="1" applyProtection="1">
      <alignment horizontal="center" vertical="center" wrapText="1" shrinkToFi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0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lor auto="1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هرم الاعمار</a:t>
            </a:r>
          </a:p>
        </c:rich>
      </c:tx>
      <c:layout>
        <c:manualLayout>
          <c:xMode val="factor"/>
          <c:yMode val="factor"/>
          <c:x val="0.043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39"/>
          <c:w val="0.861"/>
          <c:h val="0.7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'هرم الاعمار'!$D$11</c:f>
              <c:strCache>
                <c:ptCount val="1"/>
                <c:pt idx="0">
                  <c:v>ذكور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'هرم الاعمار'!$E$4:$O$4</c:f>
              <c:strCache/>
            </c:strRef>
          </c:cat>
          <c:val>
            <c:numRef>
              <c:f>'هرم الاعمار'!$E$11:$O$11</c:f>
              <c:numCache/>
            </c:numRef>
          </c:val>
        </c:ser>
        <c:ser>
          <c:idx val="1"/>
          <c:order val="1"/>
          <c:tx>
            <c:strRef>
              <c:f>'هرم الاعمار'!$D$12</c:f>
              <c:strCache>
                <c:ptCount val="1"/>
                <c:pt idx="0">
                  <c:v>الاناث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FFFFFF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'هرم الاعمار'!$E$4:$O$4</c:f>
              <c:strCache/>
            </c:strRef>
          </c:cat>
          <c:val>
            <c:numRef>
              <c:f>'هرم الاعمار'!$E$12:$O$12</c:f>
              <c:numCache/>
            </c:numRef>
          </c:val>
        </c:ser>
        <c:axId val="35022976"/>
        <c:axId val="46771329"/>
      </c:barChart>
      <c:catAx>
        <c:axId val="35022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السنوات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71329"/>
        <c:crossesAt val="0"/>
        <c:auto val="1"/>
        <c:lblOffset val="100"/>
        <c:tickLblSkip val="1"/>
        <c:noMultiLvlLbl val="0"/>
      </c:catAx>
      <c:valAx>
        <c:axId val="46771329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عدد التلاميذ</a:t>
                </a:r>
              </a:p>
            </c:rich>
          </c:tx>
          <c:layout>
            <c:manualLayout>
              <c:xMode val="factor"/>
              <c:yMode val="factor"/>
              <c:x val="0.0397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22976"/>
        <c:crossesAt val="1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145"/>
          <c:y val="0.9325"/>
          <c:w val="0.178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</xdr:row>
      <xdr:rowOff>152400</xdr:rowOff>
    </xdr:from>
    <xdr:to>
      <xdr:col>11</xdr:col>
      <xdr:colOff>133350</xdr:colOff>
      <xdr:row>8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11229975" y="1314450"/>
          <a:ext cx="1333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9525</xdr:rowOff>
    </xdr:from>
    <xdr:to>
      <xdr:col>12</xdr:col>
      <xdr:colOff>428625</xdr:colOff>
      <xdr:row>14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11296650" y="1714500"/>
          <a:ext cx="1047750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الا تسطر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عند الكتابة يضاف التسطير وحده</a:t>
          </a:r>
        </a:p>
      </xdr:txBody>
    </xdr:sp>
    <xdr:clientData/>
  </xdr:twoCellAnchor>
  <xdr:twoCellAnchor>
    <xdr:from>
      <xdr:col>2</xdr:col>
      <xdr:colOff>219075</xdr:colOff>
      <xdr:row>7</xdr:row>
      <xdr:rowOff>9525</xdr:rowOff>
    </xdr:from>
    <xdr:to>
      <xdr:col>2</xdr:col>
      <xdr:colOff>228600</xdr:colOff>
      <xdr:row>9</xdr:row>
      <xdr:rowOff>47625</xdr:rowOff>
    </xdr:to>
    <xdr:sp>
      <xdr:nvSpPr>
        <xdr:cNvPr id="3" name="Line 3"/>
        <xdr:cNvSpPr>
          <a:spLocks/>
        </xdr:cNvSpPr>
      </xdr:nvSpPr>
      <xdr:spPr>
        <a:xfrm flipV="1">
          <a:off x="5600700" y="1352550"/>
          <a:ext cx="9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3190875</xdr:colOff>
      <xdr:row>9</xdr:row>
      <xdr:rowOff>47625</xdr:rowOff>
    </xdr:from>
    <xdr:to>
      <xdr:col>3</xdr:col>
      <xdr:colOff>619125</xdr:colOff>
      <xdr:row>12</xdr:row>
      <xdr:rowOff>133350</xdr:rowOff>
    </xdr:to>
    <xdr:sp>
      <xdr:nvSpPr>
        <xdr:cNvPr id="4" name="Oval 4"/>
        <xdr:cNvSpPr>
          <a:spLocks/>
        </xdr:cNvSpPr>
      </xdr:nvSpPr>
      <xdr:spPr>
        <a:xfrm>
          <a:off x="5038725" y="1752600"/>
          <a:ext cx="1323975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لا تكتب الرقم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يكتب وحده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2</xdr:row>
      <xdr:rowOff>114300</xdr:rowOff>
    </xdr:from>
    <xdr:to>
      <xdr:col>12</xdr:col>
      <xdr:colOff>476250</xdr:colOff>
      <xdr:row>8</xdr:row>
      <xdr:rowOff>19050</xdr:rowOff>
    </xdr:to>
    <xdr:sp>
      <xdr:nvSpPr>
        <xdr:cNvPr id="1" name="AutoShape 15"/>
        <xdr:cNvSpPr>
          <a:spLocks/>
        </xdr:cNvSpPr>
      </xdr:nvSpPr>
      <xdr:spPr>
        <a:xfrm>
          <a:off x="6486525" y="676275"/>
          <a:ext cx="1047750" cy="981075"/>
        </a:xfrm>
        <a:prstGeom prst="cloudCallout">
          <a:avLst>
            <a:gd name="adj1" fmla="val 75226"/>
            <a:gd name="adj2" fmla="val -137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عمود مخفى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لا تلمسه لاتعدله</a:t>
          </a:r>
        </a:p>
      </xdr:txBody>
    </xdr:sp>
    <xdr:clientData fPrintsWithSheet="0"/>
  </xdr:twoCellAnchor>
  <xdr:twoCellAnchor>
    <xdr:from>
      <xdr:col>3</xdr:col>
      <xdr:colOff>133350</xdr:colOff>
      <xdr:row>0</xdr:row>
      <xdr:rowOff>133350</xdr:rowOff>
    </xdr:from>
    <xdr:to>
      <xdr:col>4</xdr:col>
      <xdr:colOff>590550</xdr:colOff>
      <xdr:row>2</xdr:row>
      <xdr:rowOff>9525</xdr:rowOff>
    </xdr:to>
    <xdr:sp>
      <xdr:nvSpPr>
        <xdr:cNvPr id="2" name="Rectangle 16"/>
        <xdr:cNvSpPr>
          <a:spLocks/>
        </xdr:cNvSpPr>
      </xdr:nvSpPr>
      <xdr:spPr>
        <a:xfrm>
          <a:off x="2028825" y="133350"/>
          <a:ext cx="1314450" cy="43815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قائمة التلاميذ</a:t>
          </a: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142875</xdr:rowOff>
    </xdr:from>
    <xdr:to>
      <xdr:col>9</xdr:col>
      <xdr:colOff>381000</xdr:colOff>
      <xdr:row>2</xdr:row>
      <xdr:rowOff>190500</xdr:rowOff>
    </xdr:to>
    <xdr:sp>
      <xdr:nvSpPr>
        <xdr:cNvPr id="1" name="Rectangle 8"/>
        <xdr:cNvSpPr>
          <a:spLocks/>
        </xdr:cNvSpPr>
      </xdr:nvSpPr>
      <xdr:spPr>
        <a:xfrm>
          <a:off x="1838325" y="142875"/>
          <a:ext cx="1571625" cy="657225"/>
        </a:xfrm>
        <a:prstGeom prst="rect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54864" rIns="54864" bIns="0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هرم الأعمار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4800" b="0" i="0" u="none" baseline="0">
              <a:solidFill>
                <a:srgbClr val="000000"/>
              </a:solidFill>
            </a:rPr>
            <a:t> </a:t>
          </a:r>
        </a:p>
      </xdr:txBody>
    </xdr:sp>
    <xdr:clientData fLocksWithSheet="0"/>
  </xdr:twoCellAnchor>
  <xdr:twoCellAnchor>
    <xdr:from>
      <xdr:col>1</xdr:col>
      <xdr:colOff>19050</xdr:colOff>
      <xdr:row>18</xdr:row>
      <xdr:rowOff>9525</xdr:rowOff>
    </xdr:from>
    <xdr:to>
      <xdr:col>14</xdr:col>
      <xdr:colOff>285750</xdr:colOff>
      <xdr:row>40</xdr:row>
      <xdr:rowOff>95250</xdr:rowOff>
    </xdr:to>
    <xdr:graphicFrame>
      <xdr:nvGraphicFramePr>
        <xdr:cNvPr id="2" name="Chart 5"/>
        <xdr:cNvGraphicFramePr/>
      </xdr:nvGraphicFramePr>
      <xdr:xfrm>
        <a:off x="76200" y="4219575"/>
        <a:ext cx="53816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showRowColHeaders="0" showZeros="0" rightToLeft="1" showOutlineSymbols="0" zoomScalePageLayoutView="0" workbookViewId="0" topLeftCell="A1">
      <selection activeCell="A3" sqref="A3"/>
    </sheetView>
  </sheetViews>
  <sheetFormatPr defaultColWidth="9.00390625" defaultRowHeight="14.25"/>
  <cols>
    <col min="1" max="1" width="24.25390625" style="9" customWidth="1"/>
    <col min="2" max="2" width="46.375" style="9" customWidth="1"/>
    <col min="3" max="3" width="4.75390625" style="9" customWidth="1"/>
    <col min="4" max="16384" width="9.00390625" style="9" customWidth="1"/>
  </cols>
  <sheetData>
    <row r="1" spans="1:3" ht="15" thickBot="1">
      <c r="A1" s="84" t="s">
        <v>36</v>
      </c>
      <c r="B1" s="84"/>
      <c r="C1" s="1" t="s">
        <v>29</v>
      </c>
    </row>
    <row r="2" spans="1:3" ht="15.75" thickBot="1">
      <c r="A2" s="75" t="s">
        <v>28</v>
      </c>
      <c r="B2" s="29" t="s">
        <v>39</v>
      </c>
      <c r="C2" s="1" t="s">
        <v>25</v>
      </c>
    </row>
    <row r="3" spans="1:2" ht="15.75" thickBot="1">
      <c r="A3" s="76" t="s">
        <v>31</v>
      </c>
      <c r="B3" s="29" t="s">
        <v>39</v>
      </c>
    </row>
    <row r="4" spans="1:2" ht="15" thickBot="1">
      <c r="A4" s="27" t="s">
        <v>30</v>
      </c>
      <c r="B4" s="29" t="s">
        <v>38</v>
      </c>
    </row>
    <row r="5" spans="1:2" ht="15" thickBot="1">
      <c r="A5" s="28" t="s">
        <v>32</v>
      </c>
      <c r="B5" s="29" t="s">
        <v>37</v>
      </c>
    </row>
    <row r="6" spans="1:11" ht="15">
      <c r="A6" s="72"/>
      <c r="B6" s="72"/>
      <c r="C6" s="74" t="s">
        <v>26</v>
      </c>
      <c r="D6" s="73" t="s">
        <v>0</v>
      </c>
      <c r="E6" s="73" t="s">
        <v>1</v>
      </c>
      <c r="F6" s="82" t="s">
        <v>2</v>
      </c>
      <c r="G6" s="83"/>
      <c r="H6" s="73" t="s">
        <v>5</v>
      </c>
      <c r="I6" s="73" t="s">
        <v>6</v>
      </c>
      <c r="J6" s="73" t="s">
        <v>3</v>
      </c>
      <c r="K6" s="73" t="s">
        <v>4</v>
      </c>
    </row>
    <row r="7" spans="1:11" ht="14.25">
      <c r="A7" s="81" t="s">
        <v>33</v>
      </c>
      <c r="B7" s="81"/>
      <c r="C7" s="74"/>
      <c r="D7" s="74" t="s">
        <v>35</v>
      </c>
      <c r="E7" s="74" t="s">
        <v>35</v>
      </c>
      <c r="F7" s="74" t="s">
        <v>35</v>
      </c>
      <c r="G7" s="74" t="s">
        <v>35</v>
      </c>
      <c r="H7" s="74" t="s">
        <v>35</v>
      </c>
      <c r="I7" s="74" t="s">
        <v>35</v>
      </c>
      <c r="J7" s="74" t="s">
        <v>35</v>
      </c>
      <c r="K7" s="74" t="s">
        <v>35</v>
      </c>
    </row>
    <row r="9" ht="14.25">
      <c r="B9" s="11"/>
    </row>
    <row r="10" ht="14.25">
      <c r="B10" s="11"/>
    </row>
    <row r="11" ht="14.25">
      <c r="B11" s="11"/>
    </row>
    <row r="12" ht="14.25">
      <c r="B12" s="11"/>
    </row>
    <row r="13" ht="14.25">
      <c r="B13" s="11"/>
    </row>
    <row r="14" ht="14.25">
      <c r="B14" s="11"/>
    </row>
    <row r="15" spans="1:2" ht="14.25">
      <c r="A15" s="81" t="s">
        <v>34</v>
      </c>
      <c r="B15" s="81"/>
    </row>
    <row r="16" ht="14.25">
      <c r="B16" s="11"/>
    </row>
    <row r="17" ht="14.25">
      <c r="B17" s="11"/>
    </row>
    <row r="18" ht="14.25">
      <c r="B18" s="11"/>
    </row>
    <row r="19" ht="14.25">
      <c r="B19" s="11"/>
    </row>
    <row r="20" ht="14.25">
      <c r="B20" s="11"/>
    </row>
    <row r="21" ht="14.25">
      <c r="B21" s="11"/>
    </row>
    <row r="22" ht="14.25">
      <c r="B22" s="11"/>
    </row>
    <row r="23" ht="14.25">
      <c r="B23" s="11"/>
    </row>
    <row r="24" spans="2:5" ht="14.25">
      <c r="B24" s="11"/>
      <c r="E24" s="30"/>
    </row>
    <row r="25" ht="14.25">
      <c r="B25" s="11"/>
    </row>
    <row r="26" ht="14.25">
      <c r="B26" s="11"/>
    </row>
    <row r="27" ht="14.25">
      <c r="B27" s="11"/>
    </row>
  </sheetData>
  <sheetProtection formatCells="0" formatColumns="0" formatRows="0" insertHyperlinks="0" sort="0" autoFilter="0" pivotTables="0"/>
  <mergeCells count="4">
    <mergeCell ref="A15:B15"/>
    <mergeCell ref="F6:G6"/>
    <mergeCell ref="A1:B1"/>
    <mergeCell ref="A7:B7"/>
  </mergeCells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showZeros="0" rightToLeft="1" zoomScalePageLayoutView="0" workbookViewId="0" topLeftCell="A1">
      <selection activeCell="I21" sqref="I21"/>
    </sheetView>
  </sheetViews>
  <sheetFormatPr defaultColWidth="9.00390625" defaultRowHeight="14.25"/>
  <cols>
    <col min="1" max="1" width="3.375" style="48" customWidth="1"/>
    <col min="2" max="2" width="10.875" style="48" customWidth="1"/>
    <col min="3" max="3" width="10.625" style="48" customWidth="1"/>
    <col min="4" max="4" width="11.25390625" style="56" customWidth="1"/>
    <col min="5" max="5" width="8.25390625" style="48" customWidth="1"/>
    <col min="6" max="6" width="3.50390625" style="48" customWidth="1"/>
    <col min="7" max="7" width="4.125" style="48" customWidth="1"/>
    <col min="8" max="8" width="8.875" style="48" customWidth="1"/>
    <col min="9" max="9" width="8.00390625" style="48" customWidth="1"/>
    <col min="10" max="10" width="14.875" style="48" customWidth="1"/>
    <col min="11" max="11" width="10.125" style="66" hidden="1" customWidth="1"/>
    <col min="12" max="12" width="8.875" style="48" customWidth="1"/>
    <col min="13" max="14" width="9.00390625" style="42" customWidth="1"/>
    <col min="15" max="16384" width="9.00390625" style="9" customWidth="1"/>
  </cols>
  <sheetData>
    <row r="1" spans="1:14" s="35" customFormat="1" ht="24" customHeight="1">
      <c r="A1" s="57" t="str">
        <f>ورقة1!C1&amp;ورقة1!A2&amp;ورقة1!C2&amp;ورقة1!B2</f>
        <v> القسم :   ,,,,,,,,,,,,,,,,,,,,,,,,,,,,,,</v>
      </c>
      <c r="B1" s="31"/>
      <c r="C1" s="32"/>
      <c r="D1" s="33"/>
      <c r="E1" s="34"/>
      <c r="I1" s="59"/>
      <c r="J1" s="67" t="str">
        <f>ورقة1!C1&amp;ورقة1!A5&amp;ورقة1!C2&amp;ورقة1!B5</f>
        <v> المدرسة :  ,,,,,,,,,,,,,,,,,,,,,,,,,,,,,,,,,,,,,,,,,,,,,,,,,,,,</v>
      </c>
      <c r="K1" s="62"/>
      <c r="L1" s="60"/>
      <c r="M1" s="30"/>
      <c r="N1" s="30"/>
    </row>
    <row r="2" spans="1:14" s="35" customFormat="1" ht="20.25">
      <c r="A2" s="57" t="str">
        <f>ورقة1!B1&amp;ورقة1!A3&amp;ورقة1!C2&amp;ورقة1!B3</f>
        <v>المعلم :   ,,,,,,,,,,,,,,,,,,,,,,,,,,,,,,</v>
      </c>
      <c r="C2" s="36"/>
      <c r="D2" s="33"/>
      <c r="E2" s="34"/>
      <c r="F2" s="37"/>
      <c r="G2" s="37"/>
      <c r="I2" s="37"/>
      <c r="J2" s="58" t="str">
        <f>ورقة1!C1&amp;ورقة1!A4&amp;ورقة1!C2&amp;ورقة1!B4</f>
        <v> الموسم الدراسي :   2010/2009</v>
      </c>
      <c r="K2" s="63"/>
      <c r="L2" s="61"/>
      <c r="M2" s="30"/>
      <c r="N2" s="30"/>
    </row>
    <row r="3" spans="1:14" s="35" customFormat="1" ht="9" customHeight="1" thickBot="1">
      <c r="A3" s="68"/>
      <c r="B3" s="34"/>
      <c r="C3" s="34"/>
      <c r="D3" s="38"/>
      <c r="E3" s="34"/>
      <c r="F3" s="34"/>
      <c r="G3" s="34"/>
      <c r="H3" s="34"/>
      <c r="I3" s="34"/>
      <c r="J3" s="34"/>
      <c r="K3" s="64"/>
      <c r="L3" s="34"/>
      <c r="M3" s="30"/>
      <c r="N3" s="30"/>
    </row>
    <row r="4" spans="1:12" ht="15.75" thickBot="1">
      <c r="A4" s="69" t="s">
        <v>26</v>
      </c>
      <c r="B4" s="39" t="s">
        <v>0</v>
      </c>
      <c r="C4" s="39" t="s">
        <v>1</v>
      </c>
      <c r="D4" s="85" t="s">
        <v>2</v>
      </c>
      <c r="E4" s="85"/>
      <c r="F4" s="39" t="s">
        <v>5</v>
      </c>
      <c r="G4" s="39" t="s">
        <v>6</v>
      </c>
      <c r="H4" s="39" t="s">
        <v>3</v>
      </c>
      <c r="I4" s="39" t="s">
        <v>4</v>
      </c>
      <c r="J4" s="40" t="s">
        <v>27</v>
      </c>
      <c r="K4" s="65" t="s">
        <v>21</v>
      </c>
      <c r="L4" s="41"/>
    </row>
    <row r="5" spans="1:11" ht="15" customHeight="1">
      <c r="A5" s="70">
        <v>1</v>
      </c>
      <c r="B5" s="43" t="s">
        <v>0</v>
      </c>
      <c r="C5" s="43" t="s">
        <v>1</v>
      </c>
      <c r="D5" s="44">
        <v>36365</v>
      </c>
      <c r="E5" s="45" t="s">
        <v>7</v>
      </c>
      <c r="F5" s="46" t="s">
        <v>8</v>
      </c>
      <c r="G5" s="51" t="s">
        <v>10</v>
      </c>
      <c r="H5" s="43" t="s">
        <v>3</v>
      </c>
      <c r="I5" s="43" t="s">
        <v>4</v>
      </c>
      <c r="J5" s="47"/>
      <c r="K5" s="66" t="str">
        <f aca="true" t="shared" si="0" ref="K5:K52">IF(B5="","",G5&amp;YEAR(D5)&amp;F5)</f>
        <v>ذكر1999لا</v>
      </c>
    </row>
    <row r="6" spans="1:11" ht="15" customHeight="1">
      <c r="A6" s="71">
        <v>2</v>
      </c>
      <c r="B6" s="49" t="s">
        <v>0</v>
      </c>
      <c r="C6" s="49" t="s">
        <v>1</v>
      </c>
      <c r="D6" s="50">
        <v>35516</v>
      </c>
      <c r="E6" s="51" t="s">
        <v>7</v>
      </c>
      <c r="F6" s="52" t="s">
        <v>8</v>
      </c>
      <c r="G6" s="51" t="s">
        <v>10</v>
      </c>
      <c r="H6" s="49" t="s">
        <v>3</v>
      </c>
      <c r="I6" s="49" t="s">
        <v>4</v>
      </c>
      <c r="J6" s="53"/>
      <c r="K6" s="66" t="str">
        <f t="shared" si="0"/>
        <v>ذكر1997لا</v>
      </c>
    </row>
    <row r="7" spans="1:13" ht="15" customHeight="1">
      <c r="A7" s="71">
        <v>3</v>
      </c>
      <c r="B7" s="49" t="s">
        <v>0</v>
      </c>
      <c r="C7" s="49" t="s">
        <v>1</v>
      </c>
      <c r="D7" s="50">
        <v>36426</v>
      </c>
      <c r="E7" s="51" t="s">
        <v>7</v>
      </c>
      <c r="F7" s="51" t="s">
        <v>8</v>
      </c>
      <c r="G7" s="51" t="s">
        <v>10</v>
      </c>
      <c r="H7" s="49" t="s">
        <v>3</v>
      </c>
      <c r="I7" s="49" t="s">
        <v>4</v>
      </c>
      <c r="J7" s="53"/>
      <c r="K7" s="66" t="str">
        <f t="shared" si="0"/>
        <v>ذكر1999لا</v>
      </c>
      <c r="L7" s="54"/>
      <c r="M7" s="55"/>
    </row>
    <row r="8" spans="1:11" ht="15" customHeight="1">
      <c r="A8" s="71">
        <v>4</v>
      </c>
      <c r="B8" s="49" t="s">
        <v>0</v>
      </c>
      <c r="C8" s="49" t="s">
        <v>1</v>
      </c>
      <c r="D8" s="50">
        <v>36203</v>
      </c>
      <c r="E8" s="51" t="s">
        <v>7</v>
      </c>
      <c r="F8" s="51" t="s">
        <v>8</v>
      </c>
      <c r="G8" s="51" t="s">
        <v>10</v>
      </c>
      <c r="H8" s="49" t="s">
        <v>3</v>
      </c>
      <c r="I8" s="49" t="s">
        <v>4</v>
      </c>
      <c r="J8" s="53"/>
      <c r="K8" s="66" t="str">
        <f t="shared" si="0"/>
        <v>ذكر1999لا</v>
      </c>
    </row>
    <row r="9" spans="1:11" ht="15" customHeight="1">
      <c r="A9" s="71">
        <v>5</v>
      </c>
      <c r="B9" s="49" t="s">
        <v>0</v>
      </c>
      <c r="C9" s="49" t="s">
        <v>1</v>
      </c>
      <c r="D9" s="50">
        <v>36026</v>
      </c>
      <c r="E9" s="51" t="s">
        <v>7</v>
      </c>
      <c r="F9" s="51" t="s">
        <v>8</v>
      </c>
      <c r="G9" s="51" t="s">
        <v>10</v>
      </c>
      <c r="H9" s="49" t="s">
        <v>3</v>
      </c>
      <c r="I9" s="49" t="s">
        <v>4</v>
      </c>
      <c r="J9" s="53"/>
      <c r="K9" s="66" t="str">
        <f t="shared" si="0"/>
        <v>ذكر1998لا</v>
      </c>
    </row>
    <row r="10" spans="1:11" ht="15" customHeight="1">
      <c r="A10" s="71">
        <v>6</v>
      </c>
      <c r="B10" s="49" t="s">
        <v>0</v>
      </c>
      <c r="C10" s="49" t="s">
        <v>1</v>
      </c>
      <c r="D10" s="50">
        <v>36027</v>
      </c>
      <c r="E10" s="51" t="s">
        <v>7</v>
      </c>
      <c r="F10" s="51" t="s">
        <v>8</v>
      </c>
      <c r="G10" s="51" t="s">
        <v>10</v>
      </c>
      <c r="H10" s="49" t="s">
        <v>3</v>
      </c>
      <c r="I10" s="49" t="s">
        <v>4</v>
      </c>
      <c r="J10" s="53"/>
      <c r="K10" s="66" t="str">
        <f t="shared" si="0"/>
        <v>ذكر1998لا</v>
      </c>
    </row>
    <row r="11" spans="1:11" ht="15" customHeight="1">
      <c r="A11" s="71">
        <v>7</v>
      </c>
      <c r="B11" s="49" t="s">
        <v>0</v>
      </c>
      <c r="C11" s="49" t="s">
        <v>1</v>
      </c>
      <c r="D11" s="50">
        <v>35298</v>
      </c>
      <c r="E11" s="51" t="s">
        <v>7</v>
      </c>
      <c r="F11" s="51" t="s">
        <v>8</v>
      </c>
      <c r="G11" s="51" t="s">
        <v>10</v>
      </c>
      <c r="H11" s="49" t="s">
        <v>3</v>
      </c>
      <c r="I11" s="49" t="s">
        <v>4</v>
      </c>
      <c r="J11" s="53"/>
      <c r="K11" s="66" t="str">
        <f t="shared" si="0"/>
        <v>ذكر1996لا</v>
      </c>
    </row>
    <row r="12" spans="1:11" ht="15" customHeight="1">
      <c r="A12" s="71">
        <f>IF(B12=0,0,A11+1)</f>
        <v>8</v>
      </c>
      <c r="B12" s="49" t="s">
        <v>0</v>
      </c>
      <c r="C12" s="49" t="s">
        <v>1</v>
      </c>
      <c r="D12" s="50">
        <v>36029</v>
      </c>
      <c r="E12" s="51" t="s">
        <v>7</v>
      </c>
      <c r="F12" s="51" t="s">
        <v>8</v>
      </c>
      <c r="G12" s="51" t="s">
        <v>10</v>
      </c>
      <c r="H12" s="49" t="s">
        <v>3</v>
      </c>
      <c r="I12" s="49" t="s">
        <v>4</v>
      </c>
      <c r="J12" s="53"/>
      <c r="K12" s="66" t="str">
        <f t="shared" si="0"/>
        <v>ذكر1998لا</v>
      </c>
    </row>
    <row r="13" spans="1:11" ht="15" customHeight="1">
      <c r="A13" s="71">
        <f>IF(B13=0,0,A12+1)</f>
        <v>9</v>
      </c>
      <c r="B13" s="49" t="s">
        <v>0</v>
      </c>
      <c r="C13" s="49" t="s">
        <v>1</v>
      </c>
      <c r="D13" s="50">
        <v>36030</v>
      </c>
      <c r="E13" s="51" t="s">
        <v>7</v>
      </c>
      <c r="F13" s="51" t="s">
        <v>8</v>
      </c>
      <c r="G13" s="51" t="s">
        <v>11</v>
      </c>
      <c r="H13" s="49" t="s">
        <v>3</v>
      </c>
      <c r="I13" s="49" t="s">
        <v>4</v>
      </c>
      <c r="J13" s="53"/>
      <c r="K13" s="66" t="str">
        <f t="shared" si="0"/>
        <v>أنثى1998لا</v>
      </c>
    </row>
    <row r="14" spans="1:11" ht="15" customHeight="1">
      <c r="A14" s="71">
        <f aca="true" t="shared" si="1" ref="A14:A52">IF(B14=0,0,A13+1)</f>
        <v>10</v>
      </c>
      <c r="B14" s="49" t="s">
        <v>0</v>
      </c>
      <c r="C14" s="49" t="s">
        <v>1</v>
      </c>
      <c r="D14" s="50">
        <v>36031</v>
      </c>
      <c r="E14" s="51" t="s">
        <v>7</v>
      </c>
      <c r="F14" s="51" t="s">
        <v>8</v>
      </c>
      <c r="G14" s="51" t="s">
        <v>11</v>
      </c>
      <c r="H14" s="49" t="s">
        <v>3</v>
      </c>
      <c r="I14" s="49" t="s">
        <v>4</v>
      </c>
      <c r="J14" s="53"/>
      <c r="K14" s="66" t="str">
        <f t="shared" si="0"/>
        <v>أنثى1998لا</v>
      </c>
    </row>
    <row r="15" spans="1:11" ht="15" customHeight="1">
      <c r="A15" s="71">
        <f t="shared" si="1"/>
        <v>11</v>
      </c>
      <c r="B15" s="49" t="s">
        <v>0</v>
      </c>
      <c r="C15" s="49" t="s">
        <v>1</v>
      </c>
      <c r="D15" s="50">
        <v>36032</v>
      </c>
      <c r="E15" s="51" t="s">
        <v>7</v>
      </c>
      <c r="F15" s="51" t="s">
        <v>8</v>
      </c>
      <c r="G15" s="51" t="s">
        <v>11</v>
      </c>
      <c r="H15" s="49" t="s">
        <v>3</v>
      </c>
      <c r="I15" s="49" t="s">
        <v>4</v>
      </c>
      <c r="J15" s="53"/>
      <c r="K15" s="66" t="str">
        <f t="shared" si="0"/>
        <v>أنثى1998لا</v>
      </c>
    </row>
    <row r="16" spans="1:11" ht="15" customHeight="1">
      <c r="A16" s="71">
        <f t="shared" si="1"/>
        <v>12</v>
      </c>
      <c r="B16" s="49" t="s">
        <v>0</v>
      </c>
      <c r="C16" s="49" t="s">
        <v>1</v>
      </c>
      <c r="D16" s="50">
        <v>36033</v>
      </c>
      <c r="E16" s="51" t="s">
        <v>7</v>
      </c>
      <c r="F16" s="51" t="s">
        <v>8</v>
      </c>
      <c r="G16" s="51" t="s">
        <v>11</v>
      </c>
      <c r="H16" s="49" t="s">
        <v>3</v>
      </c>
      <c r="I16" s="49" t="s">
        <v>4</v>
      </c>
      <c r="J16" s="53"/>
      <c r="K16" s="66" t="str">
        <f t="shared" si="0"/>
        <v>أنثى1998لا</v>
      </c>
    </row>
    <row r="17" spans="1:11" ht="15" customHeight="1">
      <c r="A17" s="71">
        <f t="shared" si="1"/>
        <v>13</v>
      </c>
      <c r="B17" s="49" t="s">
        <v>0</v>
      </c>
      <c r="C17" s="49" t="s">
        <v>1</v>
      </c>
      <c r="D17" s="50">
        <v>36034</v>
      </c>
      <c r="E17" s="51" t="s">
        <v>7</v>
      </c>
      <c r="F17" s="51" t="s">
        <v>8</v>
      </c>
      <c r="G17" s="51" t="s">
        <v>11</v>
      </c>
      <c r="H17" s="49" t="s">
        <v>3</v>
      </c>
      <c r="I17" s="49" t="s">
        <v>4</v>
      </c>
      <c r="J17" s="53"/>
      <c r="K17" s="66" t="str">
        <f t="shared" si="0"/>
        <v>أنثى1998لا</v>
      </c>
    </row>
    <row r="18" spans="1:11" ht="15" customHeight="1">
      <c r="A18" s="71">
        <f t="shared" si="1"/>
        <v>14</v>
      </c>
      <c r="B18" s="49" t="s">
        <v>0</v>
      </c>
      <c r="C18" s="49" t="s">
        <v>1</v>
      </c>
      <c r="D18" s="50">
        <v>36035</v>
      </c>
      <c r="E18" s="51" t="s">
        <v>7</v>
      </c>
      <c r="F18" s="51" t="s">
        <v>8</v>
      </c>
      <c r="G18" s="51" t="s">
        <v>11</v>
      </c>
      <c r="H18" s="49" t="s">
        <v>3</v>
      </c>
      <c r="I18" s="49" t="s">
        <v>4</v>
      </c>
      <c r="J18" s="53">
        <v>0</v>
      </c>
      <c r="K18" s="66" t="str">
        <f t="shared" si="0"/>
        <v>أنثى1998لا</v>
      </c>
    </row>
    <row r="19" spans="1:11" ht="15" customHeight="1">
      <c r="A19" s="71">
        <f t="shared" si="1"/>
        <v>0</v>
      </c>
      <c r="B19" s="53">
        <v>0</v>
      </c>
      <c r="C19" s="53">
        <v>0</v>
      </c>
      <c r="D19" s="50">
        <v>1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/>
      <c r="K19" s="66" t="str">
        <f t="shared" si="0"/>
        <v>019000</v>
      </c>
    </row>
    <row r="20" spans="1:11" ht="15" customHeight="1">
      <c r="A20" s="71">
        <f t="shared" si="1"/>
        <v>0</v>
      </c>
      <c r="B20" s="49">
        <v>0</v>
      </c>
      <c r="C20" s="49"/>
      <c r="D20" s="50">
        <v>1</v>
      </c>
      <c r="E20" s="51">
        <v>0</v>
      </c>
      <c r="F20" s="51">
        <v>0</v>
      </c>
      <c r="G20" s="51">
        <v>0</v>
      </c>
      <c r="H20" s="49">
        <v>0</v>
      </c>
      <c r="I20" s="49">
        <v>0</v>
      </c>
      <c r="J20" s="53"/>
      <c r="K20" s="66" t="str">
        <f t="shared" si="0"/>
        <v>019000</v>
      </c>
    </row>
    <row r="21" spans="1:11" ht="15" customHeight="1">
      <c r="A21" s="71">
        <f t="shared" si="1"/>
        <v>0</v>
      </c>
      <c r="B21" s="49">
        <v>0</v>
      </c>
      <c r="C21" s="49">
        <v>0</v>
      </c>
      <c r="D21" s="50">
        <v>1</v>
      </c>
      <c r="E21" s="51">
        <v>0</v>
      </c>
      <c r="F21" s="51">
        <v>0</v>
      </c>
      <c r="G21" s="51">
        <v>0</v>
      </c>
      <c r="H21" s="49">
        <v>0</v>
      </c>
      <c r="I21" s="49">
        <v>0</v>
      </c>
      <c r="J21" s="53"/>
      <c r="K21" s="66" t="str">
        <f t="shared" si="0"/>
        <v>019000</v>
      </c>
    </row>
    <row r="22" spans="1:11" ht="15" customHeight="1">
      <c r="A22" s="71">
        <f t="shared" si="1"/>
        <v>0</v>
      </c>
      <c r="B22" s="49">
        <v>0</v>
      </c>
      <c r="C22" s="49">
        <v>0</v>
      </c>
      <c r="D22" s="50">
        <v>1</v>
      </c>
      <c r="E22" s="51">
        <v>0</v>
      </c>
      <c r="F22" s="51">
        <v>0</v>
      </c>
      <c r="G22" s="51">
        <v>0</v>
      </c>
      <c r="H22" s="49">
        <v>0</v>
      </c>
      <c r="I22" s="49">
        <v>0</v>
      </c>
      <c r="J22" s="53"/>
      <c r="K22" s="66" t="str">
        <f t="shared" si="0"/>
        <v>019000</v>
      </c>
    </row>
    <row r="23" spans="1:11" ht="15" customHeight="1">
      <c r="A23" s="71">
        <f t="shared" si="1"/>
        <v>0</v>
      </c>
      <c r="B23" s="49">
        <v>0</v>
      </c>
      <c r="C23" s="49">
        <v>0</v>
      </c>
      <c r="D23" s="50">
        <v>1</v>
      </c>
      <c r="E23" s="51">
        <v>0</v>
      </c>
      <c r="F23" s="51">
        <v>0</v>
      </c>
      <c r="G23" s="51">
        <v>0</v>
      </c>
      <c r="H23" s="49">
        <v>0</v>
      </c>
      <c r="I23" s="49">
        <v>0</v>
      </c>
      <c r="J23" s="53"/>
      <c r="K23" s="66" t="str">
        <f t="shared" si="0"/>
        <v>019000</v>
      </c>
    </row>
    <row r="24" spans="1:11" ht="15" customHeight="1">
      <c r="A24" s="71">
        <f t="shared" si="1"/>
        <v>0</v>
      </c>
      <c r="B24" s="49">
        <v>0</v>
      </c>
      <c r="C24" s="49">
        <v>0</v>
      </c>
      <c r="D24" s="50">
        <v>1</v>
      </c>
      <c r="E24" s="51">
        <v>0</v>
      </c>
      <c r="F24" s="51">
        <v>0</v>
      </c>
      <c r="G24" s="51">
        <v>0</v>
      </c>
      <c r="H24" s="49">
        <v>0</v>
      </c>
      <c r="I24" s="49">
        <v>0</v>
      </c>
      <c r="J24" s="53"/>
      <c r="K24" s="66" t="str">
        <f t="shared" si="0"/>
        <v>019000</v>
      </c>
    </row>
    <row r="25" spans="1:11" ht="15" customHeight="1">
      <c r="A25" s="71">
        <f t="shared" si="1"/>
        <v>0</v>
      </c>
      <c r="B25" s="49">
        <v>0</v>
      </c>
      <c r="C25" s="49">
        <v>0</v>
      </c>
      <c r="D25" s="50">
        <v>1</v>
      </c>
      <c r="E25" s="51">
        <v>0</v>
      </c>
      <c r="F25" s="51">
        <v>0</v>
      </c>
      <c r="G25" s="51">
        <v>0</v>
      </c>
      <c r="H25" s="49">
        <v>0</v>
      </c>
      <c r="I25" s="49">
        <v>0</v>
      </c>
      <c r="J25" s="53"/>
      <c r="K25" s="66" t="str">
        <f t="shared" si="0"/>
        <v>019000</v>
      </c>
    </row>
    <row r="26" spans="1:11" ht="15" customHeight="1">
      <c r="A26" s="71">
        <f t="shared" si="1"/>
        <v>0</v>
      </c>
      <c r="B26" s="49">
        <v>0</v>
      </c>
      <c r="C26" s="49">
        <v>0</v>
      </c>
      <c r="D26" s="50">
        <v>1</v>
      </c>
      <c r="E26" s="51">
        <v>0</v>
      </c>
      <c r="F26" s="51">
        <v>0</v>
      </c>
      <c r="G26" s="51">
        <v>0</v>
      </c>
      <c r="H26" s="49">
        <v>0</v>
      </c>
      <c r="I26" s="49">
        <v>0</v>
      </c>
      <c r="J26" s="53"/>
      <c r="K26" s="66" t="str">
        <f t="shared" si="0"/>
        <v>019000</v>
      </c>
    </row>
    <row r="27" spans="1:11" ht="15" customHeight="1">
      <c r="A27" s="71">
        <f t="shared" si="1"/>
        <v>0</v>
      </c>
      <c r="B27" s="49">
        <v>0</v>
      </c>
      <c r="C27" s="49">
        <v>0</v>
      </c>
      <c r="D27" s="50">
        <v>1</v>
      </c>
      <c r="E27" s="51">
        <v>0</v>
      </c>
      <c r="F27" s="51">
        <v>0</v>
      </c>
      <c r="G27" s="51">
        <v>0</v>
      </c>
      <c r="H27" s="49">
        <v>0</v>
      </c>
      <c r="I27" s="49">
        <v>0</v>
      </c>
      <c r="J27" s="53"/>
      <c r="K27" s="66" t="str">
        <f t="shared" si="0"/>
        <v>019000</v>
      </c>
    </row>
    <row r="28" spans="1:11" ht="15" customHeight="1">
      <c r="A28" s="71">
        <f t="shared" si="1"/>
        <v>0</v>
      </c>
      <c r="B28" s="49">
        <v>0</v>
      </c>
      <c r="C28" s="49">
        <v>0</v>
      </c>
      <c r="D28" s="50">
        <v>1</v>
      </c>
      <c r="E28" s="51">
        <v>0</v>
      </c>
      <c r="F28" s="51">
        <v>0</v>
      </c>
      <c r="G28" s="51">
        <v>0</v>
      </c>
      <c r="H28" s="49">
        <v>0</v>
      </c>
      <c r="I28" s="49">
        <v>0</v>
      </c>
      <c r="J28" s="53"/>
      <c r="K28" s="66" t="str">
        <f t="shared" si="0"/>
        <v>019000</v>
      </c>
    </row>
    <row r="29" spans="1:11" ht="15" customHeight="1">
      <c r="A29" s="71">
        <f t="shared" si="1"/>
        <v>0</v>
      </c>
      <c r="B29" s="49">
        <v>0</v>
      </c>
      <c r="C29" s="49">
        <v>0</v>
      </c>
      <c r="D29" s="50">
        <v>1</v>
      </c>
      <c r="E29" s="51">
        <v>0</v>
      </c>
      <c r="F29" s="51">
        <v>0</v>
      </c>
      <c r="G29" s="51">
        <v>0</v>
      </c>
      <c r="H29" s="49">
        <v>0</v>
      </c>
      <c r="I29" s="49">
        <v>0</v>
      </c>
      <c r="J29" s="53"/>
      <c r="K29" s="66" t="str">
        <f t="shared" si="0"/>
        <v>019000</v>
      </c>
    </row>
    <row r="30" spans="1:11" ht="15" customHeight="1">
      <c r="A30" s="71">
        <f t="shared" si="1"/>
        <v>0</v>
      </c>
      <c r="B30" s="49">
        <v>0</v>
      </c>
      <c r="C30" s="49">
        <v>0</v>
      </c>
      <c r="D30" s="50">
        <v>1</v>
      </c>
      <c r="E30" s="51">
        <v>0</v>
      </c>
      <c r="F30" s="51">
        <v>0</v>
      </c>
      <c r="G30" s="51">
        <v>0</v>
      </c>
      <c r="H30" s="49">
        <v>0</v>
      </c>
      <c r="I30" s="49">
        <v>0</v>
      </c>
      <c r="J30" s="53"/>
      <c r="K30" s="66" t="str">
        <f t="shared" si="0"/>
        <v>019000</v>
      </c>
    </row>
    <row r="31" spans="1:11" ht="15" customHeight="1">
      <c r="A31" s="71">
        <f t="shared" si="1"/>
        <v>0</v>
      </c>
      <c r="B31" s="49">
        <v>0</v>
      </c>
      <c r="C31" s="49">
        <v>0</v>
      </c>
      <c r="D31" s="50">
        <v>1</v>
      </c>
      <c r="E31" s="51">
        <v>0</v>
      </c>
      <c r="F31" s="51">
        <v>0</v>
      </c>
      <c r="G31" s="51">
        <v>0</v>
      </c>
      <c r="H31" s="49">
        <v>0</v>
      </c>
      <c r="I31" s="49">
        <v>0</v>
      </c>
      <c r="J31" s="53"/>
      <c r="K31" s="66" t="str">
        <f t="shared" si="0"/>
        <v>019000</v>
      </c>
    </row>
    <row r="32" spans="1:11" ht="15" customHeight="1">
      <c r="A32" s="71">
        <f t="shared" si="1"/>
        <v>0</v>
      </c>
      <c r="B32" s="49">
        <v>0</v>
      </c>
      <c r="C32" s="49">
        <v>0</v>
      </c>
      <c r="D32" s="50">
        <v>1</v>
      </c>
      <c r="E32" s="51">
        <v>0</v>
      </c>
      <c r="F32" s="51">
        <v>0</v>
      </c>
      <c r="G32" s="51">
        <v>0</v>
      </c>
      <c r="H32" s="49">
        <v>0</v>
      </c>
      <c r="I32" s="49">
        <v>0</v>
      </c>
      <c r="J32" s="53"/>
      <c r="K32" s="66" t="str">
        <f t="shared" si="0"/>
        <v>019000</v>
      </c>
    </row>
    <row r="33" spans="1:11" ht="15" customHeight="1">
      <c r="A33" s="71">
        <f t="shared" si="1"/>
        <v>0</v>
      </c>
      <c r="B33" s="49">
        <v>0</v>
      </c>
      <c r="C33" s="49">
        <v>0</v>
      </c>
      <c r="D33" s="50">
        <v>1</v>
      </c>
      <c r="E33" s="51">
        <v>0</v>
      </c>
      <c r="F33" s="51">
        <v>0</v>
      </c>
      <c r="G33" s="51">
        <v>0</v>
      </c>
      <c r="H33" s="49">
        <v>0</v>
      </c>
      <c r="I33" s="49">
        <v>0</v>
      </c>
      <c r="J33" s="53"/>
      <c r="K33" s="66" t="str">
        <f t="shared" si="0"/>
        <v>019000</v>
      </c>
    </row>
    <row r="34" spans="1:11" ht="15" customHeight="1">
      <c r="A34" s="71">
        <f t="shared" si="1"/>
        <v>0</v>
      </c>
      <c r="B34" s="49">
        <v>0</v>
      </c>
      <c r="C34" s="49">
        <v>0</v>
      </c>
      <c r="D34" s="50">
        <v>1</v>
      </c>
      <c r="E34" s="51">
        <v>0</v>
      </c>
      <c r="F34" s="51">
        <v>0</v>
      </c>
      <c r="G34" s="51">
        <v>0</v>
      </c>
      <c r="H34" s="49">
        <v>0</v>
      </c>
      <c r="I34" s="49">
        <v>0</v>
      </c>
      <c r="J34" s="53"/>
      <c r="K34" s="66" t="str">
        <f t="shared" si="0"/>
        <v>019000</v>
      </c>
    </row>
    <row r="35" spans="1:11" ht="15" customHeight="1">
      <c r="A35" s="71">
        <f t="shared" si="1"/>
        <v>0</v>
      </c>
      <c r="B35" s="49">
        <v>0</v>
      </c>
      <c r="C35" s="49">
        <v>0</v>
      </c>
      <c r="D35" s="50">
        <v>1</v>
      </c>
      <c r="E35" s="51">
        <v>0</v>
      </c>
      <c r="F35" s="51">
        <v>0</v>
      </c>
      <c r="G35" s="51">
        <v>0</v>
      </c>
      <c r="H35" s="49">
        <v>0</v>
      </c>
      <c r="I35" s="49">
        <v>0</v>
      </c>
      <c r="J35" s="53"/>
      <c r="K35" s="66" t="str">
        <f t="shared" si="0"/>
        <v>019000</v>
      </c>
    </row>
    <row r="36" spans="1:11" ht="15" customHeight="1">
      <c r="A36" s="71">
        <f t="shared" si="1"/>
        <v>0</v>
      </c>
      <c r="B36" s="49">
        <v>0</v>
      </c>
      <c r="C36" s="49">
        <v>0</v>
      </c>
      <c r="D36" s="50">
        <v>1</v>
      </c>
      <c r="E36" s="51">
        <v>0</v>
      </c>
      <c r="F36" s="51">
        <v>0</v>
      </c>
      <c r="G36" s="51">
        <v>0</v>
      </c>
      <c r="H36" s="49">
        <v>0</v>
      </c>
      <c r="I36" s="49">
        <v>0</v>
      </c>
      <c r="J36" s="53"/>
      <c r="K36" s="66" t="str">
        <f t="shared" si="0"/>
        <v>019000</v>
      </c>
    </row>
    <row r="37" spans="1:11" ht="15" customHeight="1">
      <c r="A37" s="71">
        <f t="shared" si="1"/>
        <v>0</v>
      </c>
      <c r="B37" s="49">
        <v>0</v>
      </c>
      <c r="C37" s="49">
        <v>0</v>
      </c>
      <c r="D37" s="50">
        <v>1</v>
      </c>
      <c r="E37" s="51">
        <v>0</v>
      </c>
      <c r="F37" s="51">
        <v>0</v>
      </c>
      <c r="G37" s="51">
        <v>0</v>
      </c>
      <c r="H37" s="49">
        <v>0</v>
      </c>
      <c r="I37" s="49">
        <v>0</v>
      </c>
      <c r="J37" s="53"/>
      <c r="K37" s="66" t="str">
        <f t="shared" si="0"/>
        <v>019000</v>
      </c>
    </row>
    <row r="38" spans="1:11" ht="15" customHeight="1">
      <c r="A38" s="71">
        <f t="shared" si="1"/>
        <v>0</v>
      </c>
      <c r="B38" s="49">
        <v>0</v>
      </c>
      <c r="C38" s="49">
        <v>0</v>
      </c>
      <c r="D38" s="50">
        <v>1</v>
      </c>
      <c r="E38" s="51">
        <v>0</v>
      </c>
      <c r="F38" s="51">
        <v>0</v>
      </c>
      <c r="G38" s="51">
        <v>0</v>
      </c>
      <c r="H38" s="49">
        <v>0</v>
      </c>
      <c r="I38" s="49">
        <v>0</v>
      </c>
      <c r="J38" s="53"/>
      <c r="K38" s="66" t="str">
        <f t="shared" si="0"/>
        <v>019000</v>
      </c>
    </row>
    <row r="39" spans="1:11" ht="15" customHeight="1">
      <c r="A39" s="71">
        <f t="shared" si="1"/>
        <v>0</v>
      </c>
      <c r="B39" s="49">
        <v>0</v>
      </c>
      <c r="C39" s="49">
        <v>0</v>
      </c>
      <c r="D39" s="50">
        <v>1</v>
      </c>
      <c r="E39" s="51">
        <v>0</v>
      </c>
      <c r="F39" s="51">
        <v>0</v>
      </c>
      <c r="G39" s="51">
        <v>0</v>
      </c>
      <c r="H39" s="49">
        <v>0</v>
      </c>
      <c r="I39" s="49">
        <v>0</v>
      </c>
      <c r="J39" s="53"/>
      <c r="K39" s="66" t="str">
        <f t="shared" si="0"/>
        <v>019000</v>
      </c>
    </row>
    <row r="40" spans="1:11" ht="15" customHeight="1">
      <c r="A40" s="71">
        <f>IF(B40=0,0,A39+1)</f>
        <v>0</v>
      </c>
      <c r="B40" s="49">
        <v>0</v>
      </c>
      <c r="C40" s="49">
        <v>0</v>
      </c>
      <c r="D40" s="50">
        <v>1</v>
      </c>
      <c r="E40" s="51">
        <v>0</v>
      </c>
      <c r="F40" s="51">
        <v>0</v>
      </c>
      <c r="G40" s="51">
        <v>0</v>
      </c>
      <c r="H40" s="49">
        <v>0</v>
      </c>
      <c r="I40" s="49">
        <v>0</v>
      </c>
      <c r="J40" s="53"/>
      <c r="K40" s="66" t="str">
        <f t="shared" si="0"/>
        <v>019000</v>
      </c>
    </row>
    <row r="41" spans="1:11" ht="15" customHeight="1">
      <c r="A41" s="71">
        <f t="shared" si="1"/>
        <v>0</v>
      </c>
      <c r="B41" s="49">
        <v>0</v>
      </c>
      <c r="C41" s="49">
        <v>0</v>
      </c>
      <c r="D41" s="50">
        <v>1</v>
      </c>
      <c r="E41" s="51">
        <v>0</v>
      </c>
      <c r="F41" s="51">
        <v>0</v>
      </c>
      <c r="G41" s="51">
        <v>0</v>
      </c>
      <c r="H41" s="49">
        <v>0</v>
      </c>
      <c r="I41" s="49">
        <v>0</v>
      </c>
      <c r="J41" s="53"/>
      <c r="K41" s="66" t="str">
        <f t="shared" si="0"/>
        <v>019000</v>
      </c>
    </row>
    <row r="42" spans="1:11" ht="15" customHeight="1">
      <c r="A42" s="71">
        <f t="shared" si="1"/>
        <v>0</v>
      </c>
      <c r="B42" s="49">
        <v>0</v>
      </c>
      <c r="C42" s="49">
        <v>0</v>
      </c>
      <c r="D42" s="50">
        <v>1</v>
      </c>
      <c r="E42" s="51">
        <v>0</v>
      </c>
      <c r="F42" s="51">
        <v>0</v>
      </c>
      <c r="G42" s="51">
        <v>0</v>
      </c>
      <c r="H42" s="49">
        <v>0</v>
      </c>
      <c r="I42" s="49">
        <v>0</v>
      </c>
      <c r="J42" s="53"/>
      <c r="K42" s="66" t="str">
        <f t="shared" si="0"/>
        <v>019000</v>
      </c>
    </row>
    <row r="43" spans="1:11" ht="15" customHeight="1">
      <c r="A43" s="71">
        <f t="shared" si="1"/>
        <v>0</v>
      </c>
      <c r="B43" s="49">
        <v>0</v>
      </c>
      <c r="C43" s="49">
        <v>0</v>
      </c>
      <c r="D43" s="50">
        <v>1</v>
      </c>
      <c r="E43" s="51">
        <v>0</v>
      </c>
      <c r="F43" s="51">
        <v>0</v>
      </c>
      <c r="G43" s="51">
        <v>0</v>
      </c>
      <c r="H43" s="49">
        <v>0</v>
      </c>
      <c r="I43" s="49">
        <v>0</v>
      </c>
      <c r="J43" s="53"/>
      <c r="K43" s="66" t="str">
        <f t="shared" si="0"/>
        <v>019000</v>
      </c>
    </row>
    <row r="44" spans="1:11" ht="15" customHeight="1">
      <c r="A44" s="71">
        <f t="shared" si="1"/>
        <v>0</v>
      </c>
      <c r="B44" s="49">
        <v>0</v>
      </c>
      <c r="C44" s="49">
        <v>0</v>
      </c>
      <c r="D44" s="50">
        <v>1</v>
      </c>
      <c r="E44" s="51">
        <v>0</v>
      </c>
      <c r="F44" s="51">
        <v>0</v>
      </c>
      <c r="G44" s="51">
        <v>0</v>
      </c>
      <c r="H44" s="49">
        <v>0</v>
      </c>
      <c r="I44" s="49">
        <v>0</v>
      </c>
      <c r="J44" s="53"/>
      <c r="K44" s="66" t="str">
        <f t="shared" si="0"/>
        <v>019000</v>
      </c>
    </row>
    <row r="45" spans="1:11" ht="15" customHeight="1">
      <c r="A45" s="71">
        <f t="shared" si="1"/>
        <v>0</v>
      </c>
      <c r="B45" s="49">
        <v>0</v>
      </c>
      <c r="C45" s="49">
        <v>0</v>
      </c>
      <c r="D45" s="50">
        <v>1</v>
      </c>
      <c r="E45" s="51">
        <v>0</v>
      </c>
      <c r="F45" s="51">
        <v>0</v>
      </c>
      <c r="G45" s="51">
        <v>0</v>
      </c>
      <c r="H45" s="49">
        <v>0</v>
      </c>
      <c r="I45" s="49">
        <v>0</v>
      </c>
      <c r="J45" s="53"/>
      <c r="K45" s="66" t="str">
        <f t="shared" si="0"/>
        <v>019000</v>
      </c>
    </row>
    <row r="46" spans="1:11" ht="15" customHeight="1">
      <c r="A46" s="71">
        <f t="shared" si="1"/>
        <v>0</v>
      </c>
      <c r="B46" s="49">
        <v>0</v>
      </c>
      <c r="C46" s="49">
        <v>0</v>
      </c>
      <c r="D46" s="50">
        <v>1</v>
      </c>
      <c r="E46" s="51">
        <v>0</v>
      </c>
      <c r="F46" s="51">
        <v>0</v>
      </c>
      <c r="G46" s="51">
        <v>0</v>
      </c>
      <c r="H46" s="49">
        <v>0</v>
      </c>
      <c r="I46" s="49">
        <v>0</v>
      </c>
      <c r="J46" s="53"/>
      <c r="K46" s="66" t="str">
        <f t="shared" si="0"/>
        <v>019000</v>
      </c>
    </row>
    <row r="47" spans="1:11" ht="15" customHeight="1">
      <c r="A47" s="71">
        <f t="shared" si="1"/>
        <v>0</v>
      </c>
      <c r="B47" s="49">
        <v>0</v>
      </c>
      <c r="C47" s="49">
        <v>0</v>
      </c>
      <c r="D47" s="50">
        <v>1</v>
      </c>
      <c r="E47" s="51">
        <v>0</v>
      </c>
      <c r="F47" s="51">
        <v>0</v>
      </c>
      <c r="G47" s="51">
        <v>0</v>
      </c>
      <c r="H47" s="49">
        <v>0</v>
      </c>
      <c r="I47" s="49">
        <v>0</v>
      </c>
      <c r="J47" s="53"/>
      <c r="K47" s="66" t="str">
        <f t="shared" si="0"/>
        <v>019000</v>
      </c>
    </row>
    <row r="48" spans="1:11" ht="15" customHeight="1">
      <c r="A48" s="71">
        <f t="shared" si="1"/>
        <v>0</v>
      </c>
      <c r="B48" s="49">
        <v>0</v>
      </c>
      <c r="C48" s="49">
        <v>0</v>
      </c>
      <c r="D48" s="50">
        <v>1</v>
      </c>
      <c r="E48" s="51">
        <v>0</v>
      </c>
      <c r="F48" s="51">
        <v>0</v>
      </c>
      <c r="G48" s="51">
        <v>0</v>
      </c>
      <c r="H48" s="49">
        <v>0</v>
      </c>
      <c r="I48" s="49">
        <v>0</v>
      </c>
      <c r="J48" s="53"/>
      <c r="K48" s="66" t="str">
        <f t="shared" si="0"/>
        <v>019000</v>
      </c>
    </row>
    <row r="49" spans="1:11" ht="15" customHeight="1">
      <c r="A49" s="71">
        <f t="shared" si="1"/>
        <v>0</v>
      </c>
      <c r="B49" s="49">
        <v>0</v>
      </c>
      <c r="C49" s="49">
        <v>0</v>
      </c>
      <c r="D49" s="50">
        <v>1</v>
      </c>
      <c r="E49" s="51">
        <v>0</v>
      </c>
      <c r="F49" s="51">
        <v>0</v>
      </c>
      <c r="G49" s="51">
        <v>0</v>
      </c>
      <c r="H49" s="49">
        <v>0</v>
      </c>
      <c r="I49" s="49">
        <v>0</v>
      </c>
      <c r="J49" s="53"/>
      <c r="K49" s="66" t="str">
        <f t="shared" si="0"/>
        <v>019000</v>
      </c>
    </row>
    <row r="50" spans="1:11" ht="15" customHeight="1">
      <c r="A50" s="71">
        <f t="shared" si="1"/>
        <v>0</v>
      </c>
      <c r="B50" s="49">
        <v>0</v>
      </c>
      <c r="C50" s="49">
        <v>0</v>
      </c>
      <c r="D50" s="50">
        <v>1</v>
      </c>
      <c r="E50" s="51">
        <v>0</v>
      </c>
      <c r="F50" s="51">
        <v>0</v>
      </c>
      <c r="G50" s="51">
        <v>0</v>
      </c>
      <c r="H50" s="49">
        <v>0</v>
      </c>
      <c r="I50" s="49">
        <v>0</v>
      </c>
      <c r="J50" s="53"/>
      <c r="K50" s="66" t="str">
        <f t="shared" si="0"/>
        <v>019000</v>
      </c>
    </row>
    <row r="51" spans="1:11" ht="15" customHeight="1">
      <c r="A51" s="71">
        <f t="shared" si="1"/>
        <v>0</v>
      </c>
      <c r="B51" s="49">
        <v>0</v>
      </c>
      <c r="C51" s="49">
        <v>0</v>
      </c>
      <c r="D51" s="50">
        <v>1</v>
      </c>
      <c r="E51" s="51">
        <v>0</v>
      </c>
      <c r="F51" s="51">
        <v>0</v>
      </c>
      <c r="G51" s="51">
        <v>0</v>
      </c>
      <c r="H51" s="49">
        <v>0</v>
      </c>
      <c r="I51" s="49">
        <v>0</v>
      </c>
      <c r="J51" s="53"/>
      <c r="K51" s="66" t="str">
        <f t="shared" si="0"/>
        <v>019000</v>
      </c>
    </row>
    <row r="52" spans="1:11" ht="15" customHeight="1">
      <c r="A52" s="71">
        <f t="shared" si="1"/>
        <v>0</v>
      </c>
      <c r="B52" s="49">
        <v>0</v>
      </c>
      <c r="C52" s="49">
        <v>0</v>
      </c>
      <c r="D52" s="50">
        <v>1</v>
      </c>
      <c r="E52" s="51">
        <v>0</v>
      </c>
      <c r="F52" s="51">
        <v>0</v>
      </c>
      <c r="G52" s="51">
        <v>0</v>
      </c>
      <c r="H52" s="49">
        <v>0</v>
      </c>
      <c r="I52" s="49">
        <v>0</v>
      </c>
      <c r="J52" s="53"/>
      <c r="K52" s="66" t="str">
        <f t="shared" si="0"/>
        <v>019000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D4:E4"/>
  </mergeCells>
  <conditionalFormatting sqref="A12:A52 G13:G18 B19:C52 E19:I52">
    <cfRule type="cellIs" priority="1" dxfId="38" operator="equal" stopIfTrue="1">
      <formula>0</formula>
    </cfRule>
  </conditionalFormatting>
  <conditionalFormatting sqref="D19:D52">
    <cfRule type="cellIs" priority="2" dxfId="38" operator="equal" stopIfTrue="1">
      <formula>1</formula>
    </cfRule>
  </conditionalFormatting>
  <conditionalFormatting sqref="C1">
    <cfRule type="cellIs" priority="3" dxfId="39" operator="notEqual" stopIfTrue="1">
      <formula>"القسم"</formula>
    </cfRule>
  </conditionalFormatting>
  <conditionalFormatting sqref="C2">
    <cfRule type="cellIs" priority="4" dxfId="34" operator="notEqual" stopIfTrue="1">
      <formula>"اللقب و الاسم"</formula>
    </cfRule>
  </conditionalFormatting>
  <conditionalFormatting sqref="J19">
    <cfRule type="cellIs" priority="5" dxfId="38" operator="equal" stopIfTrue="1">
      <formula>$I$19&gt;0</formula>
    </cfRule>
  </conditionalFormatting>
  <conditionalFormatting sqref="J20">
    <cfRule type="cellIs" priority="6" dxfId="38" operator="equal" stopIfTrue="1">
      <formula>$I$20&gt;0</formula>
    </cfRule>
  </conditionalFormatting>
  <conditionalFormatting sqref="J21">
    <cfRule type="cellIs" priority="7" dxfId="38" operator="equal" stopIfTrue="1">
      <formula>$I$21&gt;0</formula>
    </cfRule>
  </conditionalFormatting>
  <conditionalFormatting sqref="J22">
    <cfRule type="cellIs" priority="8" dxfId="38" operator="equal" stopIfTrue="1">
      <formula>$I$22&gt;0</formula>
    </cfRule>
  </conditionalFormatting>
  <conditionalFormatting sqref="J23">
    <cfRule type="cellIs" priority="9" dxfId="38" operator="equal" stopIfTrue="1">
      <formula>$I$23&gt;0</formula>
    </cfRule>
  </conditionalFormatting>
  <conditionalFormatting sqref="J24">
    <cfRule type="cellIs" priority="10" dxfId="38" operator="equal" stopIfTrue="1">
      <formula>$I$24&gt;0</formula>
    </cfRule>
  </conditionalFormatting>
  <conditionalFormatting sqref="J25">
    <cfRule type="cellIs" priority="11" dxfId="38" operator="equal" stopIfTrue="1">
      <formula>$I$25&gt;0</formula>
    </cfRule>
  </conditionalFormatting>
  <conditionalFormatting sqref="J26">
    <cfRule type="cellIs" priority="12" dxfId="38" operator="equal" stopIfTrue="1">
      <formula>$I$26&gt;0</formula>
    </cfRule>
  </conditionalFormatting>
  <conditionalFormatting sqref="J27">
    <cfRule type="cellIs" priority="13" dxfId="38" operator="equal" stopIfTrue="1">
      <formula>$I$27&gt;0</formula>
    </cfRule>
  </conditionalFormatting>
  <conditionalFormatting sqref="J28">
    <cfRule type="cellIs" priority="14" dxfId="38" operator="equal" stopIfTrue="1">
      <formula>$I$28&gt;0</formula>
    </cfRule>
  </conditionalFormatting>
  <conditionalFormatting sqref="J29">
    <cfRule type="cellIs" priority="15" dxfId="38" operator="equal" stopIfTrue="1">
      <formula>$I$29&gt;0</formula>
    </cfRule>
  </conditionalFormatting>
  <conditionalFormatting sqref="J30">
    <cfRule type="cellIs" priority="16" dxfId="38" operator="equal" stopIfTrue="1">
      <formula>$I$30&gt;0</formula>
    </cfRule>
  </conditionalFormatting>
  <conditionalFormatting sqref="J31">
    <cfRule type="cellIs" priority="17" dxfId="38" operator="equal" stopIfTrue="1">
      <formula>$I$31&gt;0</formula>
    </cfRule>
  </conditionalFormatting>
  <conditionalFormatting sqref="J32">
    <cfRule type="cellIs" priority="18" dxfId="38" operator="equal" stopIfTrue="1">
      <formula>$I$32&gt;0</formula>
    </cfRule>
  </conditionalFormatting>
  <conditionalFormatting sqref="J33">
    <cfRule type="cellIs" priority="19" dxfId="38" operator="equal" stopIfTrue="1">
      <formula>$I$33&gt;0</formula>
    </cfRule>
  </conditionalFormatting>
  <conditionalFormatting sqref="J34">
    <cfRule type="cellIs" priority="20" dxfId="38" operator="equal" stopIfTrue="1">
      <formula>$I$34&gt;0</formula>
    </cfRule>
  </conditionalFormatting>
  <conditionalFormatting sqref="J35">
    <cfRule type="cellIs" priority="21" dxfId="38" operator="equal" stopIfTrue="1">
      <formula>$I$35&gt;0</formula>
    </cfRule>
  </conditionalFormatting>
  <conditionalFormatting sqref="J36">
    <cfRule type="cellIs" priority="22" dxfId="38" operator="equal" stopIfTrue="1">
      <formula>$I$36&gt;0</formula>
    </cfRule>
  </conditionalFormatting>
  <conditionalFormatting sqref="J37">
    <cfRule type="cellIs" priority="23" dxfId="38" operator="equal" stopIfTrue="1">
      <formula>$I$37&gt;0</formula>
    </cfRule>
  </conditionalFormatting>
  <conditionalFormatting sqref="J38">
    <cfRule type="cellIs" priority="24" dxfId="38" operator="equal" stopIfTrue="1">
      <formula>$I$38&gt;0</formula>
    </cfRule>
  </conditionalFormatting>
  <conditionalFormatting sqref="J39">
    <cfRule type="cellIs" priority="25" dxfId="38" operator="equal" stopIfTrue="1">
      <formula>$I$39&gt;0</formula>
    </cfRule>
  </conditionalFormatting>
  <conditionalFormatting sqref="J40">
    <cfRule type="cellIs" priority="26" dxfId="38" operator="equal" stopIfTrue="1">
      <formula>$I$40&gt;0</formula>
    </cfRule>
  </conditionalFormatting>
  <conditionalFormatting sqref="J41">
    <cfRule type="cellIs" priority="27" dxfId="38" operator="equal" stopIfTrue="1">
      <formula>$I$41&gt;0</formula>
    </cfRule>
  </conditionalFormatting>
  <conditionalFormatting sqref="J42">
    <cfRule type="cellIs" priority="28" dxfId="38" operator="equal" stopIfTrue="1">
      <formula>$I$42&gt;0</formula>
    </cfRule>
  </conditionalFormatting>
  <conditionalFormatting sqref="J43">
    <cfRule type="cellIs" priority="29" dxfId="38" operator="equal" stopIfTrue="1">
      <formula>$I$43&gt;0</formula>
    </cfRule>
  </conditionalFormatting>
  <conditionalFormatting sqref="J44">
    <cfRule type="cellIs" priority="30" dxfId="38" operator="equal" stopIfTrue="1">
      <formula>$I$44&gt;0</formula>
    </cfRule>
  </conditionalFormatting>
  <conditionalFormatting sqref="J45">
    <cfRule type="cellIs" priority="31" dxfId="38" operator="equal" stopIfTrue="1">
      <formula>$I$45&gt;0</formula>
    </cfRule>
  </conditionalFormatting>
  <conditionalFormatting sqref="J46">
    <cfRule type="cellIs" priority="32" dxfId="38" operator="equal" stopIfTrue="1">
      <formula>$I$46&gt;0</formula>
    </cfRule>
  </conditionalFormatting>
  <conditionalFormatting sqref="J47">
    <cfRule type="cellIs" priority="33" dxfId="38" operator="equal" stopIfTrue="1">
      <formula>$I$47&gt;0</formula>
    </cfRule>
  </conditionalFormatting>
  <conditionalFormatting sqref="J48">
    <cfRule type="cellIs" priority="34" dxfId="38" operator="equal" stopIfTrue="1">
      <formula>$I$48&gt;0</formula>
    </cfRule>
  </conditionalFormatting>
  <conditionalFormatting sqref="J49">
    <cfRule type="cellIs" priority="35" dxfId="38" operator="equal" stopIfTrue="1">
      <formula>$I$49&gt;0</formula>
    </cfRule>
  </conditionalFormatting>
  <conditionalFormatting sqref="J50">
    <cfRule type="cellIs" priority="36" dxfId="38" operator="equal" stopIfTrue="1">
      <formula>$I$50&gt;0</formula>
    </cfRule>
  </conditionalFormatting>
  <conditionalFormatting sqref="J51">
    <cfRule type="cellIs" priority="37" dxfId="38" operator="equal" stopIfTrue="1">
      <formula>$I$51&gt;0</formula>
    </cfRule>
  </conditionalFormatting>
  <conditionalFormatting sqref="J52">
    <cfRule type="cellIs" priority="38" dxfId="38" operator="equal" stopIfTrue="1">
      <formula>$I$52&gt;0</formula>
    </cfRule>
  </conditionalFormatting>
  <printOptions horizontalCentered="1"/>
  <pageMargins left="0.31496062992125984" right="0.31496062992125984" top="0.5511811023622047" bottom="0.5511811023622047" header="0.31496062992125984" footer="1.1811023622047245"/>
  <pageSetup horizontalDpi="600" verticalDpi="600" orientation="portrait" paperSize="9" r:id="rId2"/>
  <headerFooter>
    <oddFooter>&amp;L&amp;16   المدير                  &amp;R&amp;16المعلم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60"/>
  <sheetViews>
    <sheetView rightToLeft="1" tabSelected="1" zoomScalePageLayoutView="0" workbookViewId="0" topLeftCell="A1">
      <selection activeCell="R12" sqref="R12"/>
    </sheetView>
  </sheetViews>
  <sheetFormatPr defaultColWidth="9.00390625" defaultRowHeight="14.25"/>
  <cols>
    <col min="1" max="1" width="0.74609375" style="9" customWidth="1"/>
    <col min="2" max="2" width="1.00390625" style="9" customWidth="1"/>
    <col min="3" max="3" width="4.00390625" style="9" customWidth="1"/>
    <col min="4" max="4" width="5.875" style="9" customWidth="1"/>
    <col min="5" max="14" width="5.625" style="9" customWidth="1"/>
    <col min="15" max="15" width="6.25390625" style="9" customWidth="1"/>
    <col min="16" max="16" width="4.625" style="12" customWidth="1"/>
    <col min="17" max="17" width="1.00390625" style="12" customWidth="1"/>
    <col min="18" max="19" width="4.625" style="12" customWidth="1"/>
    <col min="20" max="20" width="9.125" style="12" customWidth="1"/>
    <col min="21" max="21" width="9.00390625" style="12" customWidth="1"/>
    <col min="22" max="23" width="9.00390625" style="9" customWidth="1"/>
    <col min="24" max="24" width="10.25390625" style="9" customWidth="1"/>
    <col min="25" max="30" width="9.00390625" style="9" customWidth="1"/>
    <col min="31" max="16384" width="9.00390625" style="9" customWidth="1"/>
  </cols>
  <sheetData>
    <row r="1" spans="3:17" ht="24" customHeight="1">
      <c r="C1" s="77" t="str">
        <f>'قائمة التلاميذ'!A1</f>
        <v> القسم :   ,,,,,,,,,,,,,,,,,,,,,,,,,,,,,,</v>
      </c>
      <c r="K1" s="79"/>
      <c r="P1" s="80" t="str">
        <f>'قائمة التلاميذ'!J1</f>
        <v> المدرسة :  ,,,,,,,,,,,,,,,,,,,,,,,,,,,,,,,,,,,,,,,,,,,,,,,,,,,,</v>
      </c>
      <c r="Q1" s="19"/>
    </row>
    <row r="2" spans="3:29" ht="24" customHeight="1">
      <c r="C2" s="78" t="str">
        <f>'قائمة التلاميذ'!A2</f>
        <v>المعلم :   ,,,,,,,,,,,,,,,,,,,,,,,,,,,,,,</v>
      </c>
      <c r="L2" s="18"/>
      <c r="P2" s="80" t="str">
        <f>'قائمة التلاميذ'!J2</f>
        <v> الموسم الدراسي :   2010/2009</v>
      </c>
      <c r="AA2" s="1" t="s">
        <v>10</v>
      </c>
      <c r="AB2" s="16" t="s">
        <v>8</v>
      </c>
      <c r="AC2" s="16" t="s">
        <v>15</v>
      </c>
    </row>
    <row r="3" spans="27:29" ht="15.75" customHeight="1">
      <c r="AA3" s="1" t="s">
        <v>11</v>
      </c>
      <c r="AB3" s="17" t="s">
        <v>9</v>
      </c>
      <c r="AC3" s="17" t="s">
        <v>5</v>
      </c>
    </row>
    <row r="4" spans="3:15" ht="18" customHeight="1">
      <c r="C4" s="88" t="s">
        <v>12</v>
      </c>
      <c r="D4" s="89"/>
      <c r="E4" s="2">
        <f>YEAR(MAXA('قائمة التلاميذ'!D5:D52))</f>
        <v>1999</v>
      </c>
      <c r="F4" s="2">
        <f>E4-1</f>
        <v>1998</v>
      </c>
      <c r="G4" s="2">
        <f>E4-2</f>
        <v>1997</v>
      </c>
      <c r="H4" s="2">
        <f>E4-3</f>
        <v>1996</v>
      </c>
      <c r="I4" s="2">
        <f>E4-4</f>
        <v>1995</v>
      </c>
      <c r="J4" s="2">
        <f>E4-5</f>
        <v>1994</v>
      </c>
      <c r="K4" s="2">
        <f>E4-6</f>
        <v>1993</v>
      </c>
      <c r="L4" s="2">
        <f>E4-7</f>
        <v>1992</v>
      </c>
      <c r="M4" s="2">
        <f>E4-8</f>
        <v>1991</v>
      </c>
      <c r="N4" s="2">
        <f>E4-9</f>
        <v>1990</v>
      </c>
      <c r="O4" s="2" t="s">
        <v>16</v>
      </c>
    </row>
    <row r="5" spans="3:15" ht="18" customHeight="1">
      <c r="C5" s="90" t="s">
        <v>15</v>
      </c>
      <c r="D5" s="20" t="s">
        <v>13</v>
      </c>
      <c r="E5" s="2">
        <f aca="true" t="shared" si="0" ref="E5:N5">COUNTIF(MyCode,$AA$2&amp;E$4&amp;$AB$2)</f>
        <v>3</v>
      </c>
      <c r="F5" s="2">
        <f t="shared" si="0"/>
        <v>3</v>
      </c>
      <c r="G5" s="2">
        <f t="shared" si="0"/>
        <v>1</v>
      </c>
      <c r="H5" s="2">
        <f t="shared" si="0"/>
        <v>1</v>
      </c>
      <c r="I5" s="2">
        <f t="shared" si="0"/>
        <v>0</v>
      </c>
      <c r="J5" s="2">
        <f t="shared" si="0"/>
        <v>0</v>
      </c>
      <c r="K5" s="2">
        <f t="shared" si="0"/>
        <v>0</v>
      </c>
      <c r="L5" s="2">
        <f t="shared" si="0"/>
        <v>0</v>
      </c>
      <c r="M5" s="3">
        <f t="shared" si="0"/>
        <v>0</v>
      </c>
      <c r="N5" s="2">
        <f t="shared" si="0"/>
        <v>0</v>
      </c>
      <c r="O5" s="2">
        <f>SUM(E5:N5)</f>
        <v>8</v>
      </c>
    </row>
    <row r="6" spans="3:15" ht="18" customHeight="1">
      <c r="C6" s="91"/>
      <c r="D6" s="20" t="s">
        <v>14</v>
      </c>
      <c r="E6" s="2">
        <f aca="true" t="shared" si="1" ref="E6:N6">COUNTIF(MyCode,$AA$3&amp;E$4&amp;$AB$2)</f>
        <v>0</v>
      </c>
      <c r="F6" s="2">
        <f t="shared" si="1"/>
        <v>6</v>
      </c>
      <c r="G6" s="2">
        <f t="shared" si="1"/>
        <v>0</v>
      </c>
      <c r="H6" s="2">
        <f t="shared" si="1"/>
        <v>0</v>
      </c>
      <c r="I6" s="2">
        <f t="shared" si="1"/>
        <v>0</v>
      </c>
      <c r="J6" s="2">
        <f t="shared" si="1"/>
        <v>0</v>
      </c>
      <c r="K6" s="2">
        <f t="shared" si="1"/>
        <v>0</v>
      </c>
      <c r="L6" s="2">
        <f t="shared" si="1"/>
        <v>0</v>
      </c>
      <c r="M6" s="3">
        <f t="shared" si="1"/>
        <v>0</v>
      </c>
      <c r="N6" s="2">
        <f t="shared" si="1"/>
        <v>0</v>
      </c>
      <c r="O6" s="2">
        <f>SUM(E6:N6)</f>
        <v>6</v>
      </c>
    </row>
    <row r="7" spans="3:15" ht="18" customHeight="1">
      <c r="C7" s="92"/>
      <c r="D7" s="21" t="s">
        <v>16</v>
      </c>
      <c r="E7" s="4">
        <f aca="true" t="shared" si="2" ref="E7:O7">SUM(E5:E6)</f>
        <v>3</v>
      </c>
      <c r="F7" s="4">
        <f t="shared" si="2"/>
        <v>9</v>
      </c>
      <c r="G7" s="4">
        <f t="shared" si="2"/>
        <v>1</v>
      </c>
      <c r="H7" s="4">
        <f t="shared" si="2"/>
        <v>1</v>
      </c>
      <c r="I7" s="4">
        <f t="shared" si="2"/>
        <v>0</v>
      </c>
      <c r="J7" s="4">
        <f t="shared" si="2"/>
        <v>0</v>
      </c>
      <c r="K7" s="4">
        <f t="shared" si="2"/>
        <v>0</v>
      </c>
      <c r="L7" s="4">
        <f t="shared" si="2"/>
        <v>0</v>
      </c>
      <c r="M7" s="5">
        <f t="shared" si="2"/>
        <v>0</v>
      </c>
      <c r="N7" s="4">
        <f t="shared" si="2"/>
        <v>0</v>
      </c>
      <c r="O7" s="4">
        <f t="shared" si="2"/>
        <v>14</v>
      </c>
    </row>
    <row r="8" spans="3:15" ht="18" customHeight="1">
      <c r="C8" s="90" t="s">
        <v>5</v>
      </c>
      <c r="D8" s="20" t="s">
        <v>13</v>
      </c>
      <c r="E8" s="2">
        <f aca="true" t="shared" si="3" ref="E8:N8">COUNTIF(MyCode,$AA$2&amp;E$4&amp;$AB$3)</f>
        <v>0</v>
      </c>
      <c r="F8" s="2">
        <f t="shared" si="3"/>
        <v>0</v>
      </c>
      <c r="G8" s="2">
        <f t="shared" si="3"/>
        <v>0</v>
      </c>
      <c r="H8" s="2">
        <f t="shared" si="3"/>
        <v>0</v>
      </c>
      <c r="I8" s="2">
        <f t="shared" si="3"/>
        <v>0</v>
      </c>
      <c r="J8" s="2">
        <f t="shared" si="3"/>
        <v>0</v>
      </c>
      <c r="K8" s="2">
        <f t="shared" si="3"/>
        <v>0</v>
      </c>
      <c r="L8" s="2">
        <f t="shared" si="3"/>
        <v>0</v>
      </c>
      <c r="M8" s="3">
        <f t="shared" si="3"/>
        <v>0</v>
      </c>
      <c r="N8" s="2">
        <f t="shared" si="3"/>
        <v>0</v>
      </c>
      <c r="O8" s="2">
        <f>SUM(E8:N8)</f>
        <v>0</v>
      </c>
    </row>
    <row r="9" spans="3:15" ht="18" customHeight="1">
      <c r="C9" s="91"/>
      <c r="D9" s="20" t="s">
        <v>14</v>
      </c>
      <c r="E9" s="2">
        <f aca="true" t="shared" si="4" ref="E9:N9">COUNTIF(MyCode,$AA$3&amp;E$4&amp;$AB$3)</f>
        <v>0</v>
      </c>
      <c r="F9" s="2">
        <f t="shared" si="4"/>
        <v>0</v>
      </c>
      <c r="G9" s="2">
        <f t="shared" si="4"/>
        <v>0</v>
      </c>
      <c r="H9" s="2">
        <f t="shared" si="4"/>
        <v>0</v>
      </c>
      <c r="I9" s="2">
        <f t="shared" si="4"/>
        <v>0</v>
      </c>
      <c r="J9" s="2">
        <f t="shared" si="4"/>
        <v>0</v>
      </c>
      <c r="K9" s="2">
        <f t="shared" si="4"/>
        <v>0</v>
      </c>
      <c r="L9" s="2">
        <f t="shared" si="4"/>
        <v>0</v>
      </c>
      <c r="M9" s="3">
        <f t="shared" si="4"/>
        <v>0</v>
      </c>
      <c r="N9" s="2">
        <f t="shared" si="4"/>
        <v>0</v>
      </c>
      <c r="O9" s="2">
        <f>SUM(E9:N9)</f>
        <v>0</v>
      </c>
    </row>
    <row r="10" spans="3:15" ht="18" customHeight="1">
      <c r="C10" s="92"/>
      <c r="D10" s="21" t="s">
        <v>16</v>
      </c>
      <c r="E10" s="4">
        <f aca="true" t="shared" si="5" ref="E10:O10">SUM(E8:E9)</f>
        <v>0</v>
      </c>
      <c r="F10" s="4">
        <f t="shared" si="5"/>
        <v>0</v>
      </c>
      <c r="G10" s="4">
        <f t="shared" si="5"/>
        <v>0</v>
      </c>
      <c r="H10" s="4">
        <f t="shared" si="5"/>
        <v>0</v>
      </c>
      <c r="I10" s="4">
        <f t="shared" si="5"/>
        <v>0</v>
      </c>
      <c r="J10" s="4">
        <f t="shared" si="5"/>
        <v>0</v>
      </c>
      <c r="K10" s="4">
        <f t="shared" si="5"/>
        <v>0</v>
      </c>
      <c r="L10" s="4">
        <f t="shared" si="5"/>
        <v>0</v>
      </c>
      <c r="M10" s="4">
        <f t="shared" si="5"/>
        <v>0</v>
      </c>
      <c r="N10" s="4">
        <f t="shared" si="5"/>
        <v>0</v>
      </c>
      <c r="O10" s="4">
        <f t="shared" si="5"/>
        <v>0</v>
      </c>
    </row>
    <row r="11" spans="3:15" ht="21" customHeight="1">
      <c r="C11" s="95" t="s">
        <v>22</v>
      </c>
      <c r="D11" s="22" t="s">
        <v>13</v>
      </c>
      <c r="E11" s="6">
        <f>E5+E8</f>
        <v>3</v>
      </c>
      <c r="F11" s="6">
        <f aca="true" t="shared" si="6" ref="F11:O11">F5+F8</f>
        <v>3</v>
      </c>
      <c r="G11" s="6">
        <f t="shared" si="6"/>
        <v>1</v>
      </c>
      <c r="H11" s="6">
        <f t="shared" si="6"/>
        <v>1</v>
      </c>
      <c r="I11" s="6">
        <f t="shared" si="6"/>
        <v>0</v>
      </c>
      <c r="J11" s="6">
        <f t="shared" si="6"/>
        <v>0</v>
      </c>
      <c r="K11" s="6">
        <f t="shared" si="6"/>
        <v>0</v>
      </c>
      <c r="L11" s="6">
        <f t="shared" si="6"/>
        <v>0</v>
      </c>
      <c r="M11" s="6">
        <f t="shared" si="6"/>
        <v>0</v>
      </c>
      <c r="N11" s="6">
        <f t="shared" si="6"/>
        <v>0</v>
      </c>
      <c r="O11" s="6">
        <f t="shared" si="6"/>
        <v>8</v>
      </c>
    </row>
    <row r="12" spans="3:15" ht="21" customHeight="1">
      <c r="C12" s="96"/>
      <c r="D12" s="22" t="s">
        <v>14</v>
      </c>
      <c r="E12" s="6">
        <f>E6+E9</f>
        <v>0</v>
      </c>
      <c r="F12" s="6">
        <f aca="true" t="shared" si="7" ref="F12:O12">F6+F9</f>
        <v>6</v>
      </c>
      <c r="G12" s="6">
        <f t="shared" si="7"/>
        <v>0</v>
      </c>
      <c r="H12" s="6">
        <f t="shared" si="7"/>
        <v>0</v>
      </c>
      <c r="I12" s="6">
        <f t="shared" si="7"/>
        <v>0</v>
      </c>
      <c r="J12" s="6">
        <f t="shared" si="7"/>
        <v>0</v>
      </c>
      <c r="K12" s="6">
        <f t="shared" si="7"/>
        <v>0</v>
      </c>
      <c r="L12" s="6">
        <f t="shared" si="7"/>
        <v>0</v>
      </c>
      <c r="M12" s="6">
        <f t="shared" si="7"/>
        <v>0</v>
      </c>
      <c r="N12" s="6">
        <f t="shared" si="7"/>
        <v>0</v>
      </c>
      <c r="O12" s="6">
        <f t="shared" si="7"/>
        <v>6</v>
      </c>
    </row>
    <row r="13" spans="3:15" ht="21" customHeight="1">
      <c r="C13" s="93" t="s">
        <v>17</v>
      </c>
      <c r="D13" s="93"/>
      <c r="E13" s="7">
        <f aca="true" t="shared" si="8" ref="E13:O13">SUM(E7,E10)</f>
        <v>3</v>
      </c>
      <c r="F13" s="7">
        <f t="shared" si="8"/>
        <v>9</v>
      </c>
      <c r="G13" s="7">
        <f t="shared" si="8"/>
        <v>1</v>
      </c>
      <c r="H13" s="7">
        <f t="shared" si="8"/>
        <v>1</v>
      </c>
      <c r="I13" s="7">
        <f t="shared" si="8"/>
        <v>0</v>
      </c>
      <c r="J13" s="7">
        <f t="shared" si="8"/>
        <v>0</v>
      </c>
      <c r="K13" s="7">
        <f t="shared" si="8"/>
        <v>0</v>
      </c>
      <c r="L13" s="7">
        <f t="shared" si="8"/>
        <v>0</v>
      </c>
      <c r="M13" s="7">
        <f t="shared" si="8"/>
        <v>0</v>
      </c>
      <c r="N13" s="7">
        <f t="shared" si="8"/>
        <v>0</v>
      </c>
      <c r="O13" s="7">
        <f t="shared" si="8"/>
        <v>14</v>
      </c>
    </row>
    <row r="14" spans="5:6" ht="14.25">
      <c r="E14" s="94"/>
      <c r="F14" s="94"/>
    </row>
    <row r="15" spans="5:13" ht="18">
      <c r="E15" s="86" t="s">
        <v>18</v>
      </c>
      <c r="F15" s="86"/>
      <c r="G15" s="8">
        <f>O11</f>
        <v>8</v>
      </c>
      <c r="H15" s="23"/>
      <c r="I15" s="23"/>
      <c r="J15" s="23"/>
      <c r="K15" s="86" t="s">
        <v>19</v>
      </c>
      <c r="L15" s="86"/>
      <c r="M15" s="8">
        <f>O12</f>
        <v>6</v>
      </c>
    </row>
    <row r="16" spans="5:13" ht="18">
      <c r="E16" s="23"/>
      <c r="F16" s="23"/>
      <c r="G16" s="23"/>
      <c r="H16" s="87" t="s">
        <v>20</v>
      </c>
      <c r="I16" s="87"/>
      <c r="J16" s="8">
        <f>O13</f>
        <v>14</v>
      </c>
      <c r="K16" s="23"/>
      <c r="L16" s="23"/>
      <c r="M16" s="23"/>
    </row>
    <row r="17" spans="8:10" ht="14.25">
      <c r="H17" s="10"/>
      <c r="I17" s="10"/>
      <c r="J17" s="11"/>
    </row>
    <row r="18" spans="8:10" ht="14.25">
      <c r="H18" s="10"/>
      <c r="I18" s="10"/>
      <c r="J18" s="11"/>
    </row>
    <row r="19" spans="8:10" ht="14.25">
      <c r="H19" s="10"/>
      <c r="I19" s="10"/>
      <c r="J19" s="11"/>
    </row>
    <row r="21" ht="14.25">
      <c r="V21" s="12"/>
    </row>
    <row r="27" ht="22.5" customHeight="1"/>
    <row r="42" spans="2:12" ht="20.25">
      <c r="B42" s="13" t="s">
        <v>23</v>
      </c>
      <c r="L42" s="13" t="s">
        <v>24</v>
      </c>
    </row>
    <row r="43" spans="8:22" ht="14.25">
      <c r="H43" s="14"/>
      <c r="I43" s="14"/>
      <c r="J43" s="14"/>
      <c r="K43" s="14"/>
      <c r="L43" s="14"/>
      <c r="M43" s="14"/>
      <c r="N43" s="14"/>
      <c r="O43" s="14"/>
      <c r="P43" s="15"/>
      <c r="Q43" s="15"/>
      <c r="R43" s="15"/>
      <c r="S43" s="15"/>
      <c r="T43" s="15"/>
      <c r="U43" s="15"/>
      <c r="V43" s="14"/>
    </row>
    <row r="44" spans="8:22" ht="14.25">
      <c r="H44" s="14"/>
      <c r="I44" s="14"/>
      <c r="J44" s="14"/>
      <c r="K44" s="14"/>
      <c r="L44" s="14"/>
      <c r="M44" s="14"/>
      <c r="N44" s="14"/>
      <c r="O44" s="14"/>
      <c r="P44" s="15"/>
      <c r="Q44" s="15"/>
      <c r="R44" s="15"/>
      <c r="S44" s="15"/>
      <c r="T44" s="15"/>
      <c r="U44" s="15"/>
      <c r="V44" s="14"/>
    </row>
    <row r="45" spans="8:22" ht="14.25">
      <c r="H45" s="14"/>
      <c r="I45" s="14"/>
      <c r="J45" s="14"/>
      <c r="K45" s="14"/>
      <c r="L45" s="14"/>
      <c r="M45" s="14"/>
      <c r="N45" s="14"/>
      <c r="O45" s="14"/>
      <c r="P45" s="15"/>
      <c r="Q45" s="15"/>
      <c r="R45" s="15"/>
      <c r="S45" s="15"/>
      <c r="T45" s="15"/>
      <c r="U45" s="15"/>
      <c r="V45" s="14"/>
    </row>
    <row r="46" spans="8:22" ht="14.25">
      <c r="H46" s="14"/>
      <c r="I46" s="14"/>
      <c r="J46" s="14"/>
      <c r="K46" s="14"/>
      <c r="L46" s="14"/>
      <c r="M46" s="14"/>
      <c r="N46" s="14"/>
      <c r="O46" s="14"/>
      <c r="P46" s="15"/>
      <c r="Q46" s="15"/>
      <c r="R46" s="15"/>
      <c r="S46" s="15"/>
      <c r="T46" s="15"/>
      <c r="U46" s="15"/>
      <c r="V46" s="14"/>
    </row>
    <row r="47" spans="8:22" ht="14.25">
      <c r="H47" s="14"/>
      <c r="I47" s="14"/>
      <c r="J47" s="14"/>
      <c r="K47" s="14"/>
      <c r="L47" s="14"/>
      <c r="M47" s="14"/>
      <c r="N47" s="14"/>
      <c r="O47" s="14"/>
      <c r="P47" s="15"/>
      <c r="Q47" s="15"/>
      <c r="R47" s="15"/>
      <c r="S47" s="15"/>
      <c r="T47" s="15"/>
      <c r="U47" s="15"/>
      <c r="V47" s="14"/>
    </row>
    <row r="48" spans="8:22" ht="14.25">
      <c r="H48" s="14"/>
      <c r="I48" s="14"/>
      <c r="J48" s="14"/>
      <c r="K48" s="14"/>
      <c r="L48" s="14"/>
      <c r="M48" s="14"/>
      <c r="N48" s="14"/>
      <c r="O48" s="14"/>
      <c r="P48" s="15"/>
      <c r="Q48" s="15"/>
      <c r="R48" s="15"/>
      <c r="S48" s="15"/>
      <c r="T48" s="15"/>
      <c r="U48" s="15"/>
      <c r="V48" s="14"/>
    </row>
    <row r="49" spans="8:22" ht="14.25">
      <c r="H49" s="14"/>
      <c r="I49" s="14"/>
      <c r="J49" s="14"/>
      <c r="K49" s="14"/>
      <c r="L49" s="14"/>
      <c r="M49" s="14"/>
      <c r="N49" s="14"/>
      <c r="O49" s="14"/>
      <c r="P49" s="15"/>
      <c r="Q49" s="15"/>
      <c r="R49" s="15"/>
      <c r="S49" s="15"/>
      <c r="T49" s="15"/>
      <c r="U49" s="15"/>
      <c r="V49" s="14"/>
    </row>
    <row r="50" spans="8:22" ht="14.25">
      <c r="H50" s="14"/>
      <c r="I50" s="14"/>
      <c r="J50" s="14"/>
      <c r="K50" s="14"/>
      <c r="L50" s="14"/>
      <c r="M50" s="14"/>
      <c r="N50" s="14"/>
      <c r="O50" s="14"/>
      <c r="P50" s="15"/>
      <c r="Q50" s="15"/>
      <c r="R50" s="15"/>
      <c r="S50" s="15"/>
      <c r="T50" s="15"/>
      <c r="U50" s="15"/>
      <c r="V50" s="14"/>
    </row>
    <row r="51" spans="8:22" ht="14.25">
      <c r="H51" s="14"/>
      <c r="I51" s="14"/>
      <c r="J51" s="14"/>
      <c r="K51" s="14"/>
      <c r="L51" s="14"/>
      <c r="M51" s="14"/>
      <c r="N51" s="14"/>
      <c r="O51" s="14"/>
      <c r="P51" s="15"/>
      <c r="Q51" s="15"/>
      <c r="R51" s="15"/>
      <c r="S51" s="15"/>
      <c r="T51" s="15"/>
      <c r="U51" s="15"/>
      <c r="V51" s="14"/>
    </row>
    <row r="52" spans="8:22" ht="14.25">
      <c r="H52" s="14"/>
      <c r="I52" s="14"/>
      <c r="J52" s="14"/>
      <c r="K52" s="14"/>
      <c r="L52" s="14"/>
      <c r="M52" s="14"/>
      <c r="N52" s="14"/>
      <c r="O52" s="14"/>
      <c r="P52" s="15"/>
      <c r="Q52" s="15"/>
      <c r="R52" s="15"/>
      <c r="S52" s="15"/>
      <c r="T52" s="15"/>
      <c r="U52" s="15"/>
      <c r="V52" s="14"/>
    </row>
    <row r="53" spans="8:22" ht="14.25">
      <c r="H53" s="14"/>
      <c r="I53" s="14"/>
      <c r="J53" s="14"/>
      <c r="K53" s="14"/>
      <c r="L53" s="14"/>
      <c r="M53" s="14"/>
      <c r="N53" s="14"/>
      <c r="O53" s="14"/>
      <c r="P53" s="15"/>
      <c r="Q53" s="15"/>
      <c r="R53" s="15"/>
      <c r="S53" s="15"/>
      <c r="T53" s="15"/>
      <c r="U53" s="15"/>
      <c r="V53" s="14"/>
    </row>
    <row r="54" spans="8:22" ht="14.25">
      <c r="H54" s="14"/>
      <c r="I54" s="14"/>
      <c r="J54" s="14"/>
      <c r="K54" s="14"/>
      <c r="L54" s="14"/>
      <c r="M54" s="14"/>
      <c r="N54" s="14"/>
      <c r="O54" s="14"/>
      <c r="P54" s="15"/>
      <c r="Q54" s="15"/>
      <c r="R54" s="15"/>
      <c r="S54" s="15"/>
      <c r="T54" s="15"/>
      <c r="U54" s="15"/>
      <c r="V54" s="14"/>
    </row>
    <row r="55" spans="8:22" ht="14.25">
      <c r="H55" s="14"/>
      <c r="I55" s="14"/>
      <c r="J55" s="14"/>
      <c r="K55" s="14"/>
      <c r="L55" s="14"/>
      <c r="M55" s="14"/>
      <c r="N55" s="14"/>
      <c r="O55" s="14"/>
      <c r="P55" s="15"/>
      <c r="Q55" s="15"/>
      <c r="R55" s="15"/>
      <c r="S55" s="15"/>
      <c r="T55" s="15"/>
      <c r="U55" s="15"/>
      <c r="V55" s="14"/>
    </row>
    <row r="56" spans="8:22" ht="14.25">
      <c r="H56" s="14"/>
      <c r="I56" s="14"/>
      <c r="J56" s="14"/>
      <c r="K56" s="14"/>
      <c r="L56" s="14"/>
      <c r="M56" s="14"/>
      <c r="N56" s="14"/>
      <c r="O56" s="14"/>
      <c r="P56" s="15"/>
      <c r="Q56" s="15"/>
      <c r="R56" s="15"/>
      <c r="S56" s="15"/>
      <c r="T56" s="15"/>
      <c r="U56" s="15"/>
      <c r="V56" s="14"/>
    </row>
    <row r="57" spans="8:22" ht="14.25">
      <c r="H57" s="14"/>
      <c r="I57" s="14"/>
      <c r="J57" s="14"/>
      <c r="K57" s="14"/>
      <c r="L57" s="14"/>
      <c r="M57" s="14"/>
      <c r="N57" s="14"/>
      <c r="O57" s="14"/>
      <c r="P57" s="15"/>
      <c r="Q57" s="15"/>
      <c r="R57" s="15"/>
      <c r="S57" s="15"/>
      <c r="T57" s="15"/>
      <c r="U57" s="15"/>
      <c r="V57" s="14"/>
    </row>
    <row r="58" spans="8:22" ht="14.25">
      <c r="H58" s="14"/>
      <c r="I58" s="14"/>
      <c r="J58" s="14"/>
      <c r="K58" s="14"/>
      <c r="L58" s="14"/>
      <c r="M58" s="14"/>
      <c r="N58" s="14"/>
      <c r="O58" s="14"/>
      <c r="P58" s="15"/>
      <c r="Q58" s="15"/>
      <c r="R58" s="15"/>
      <c r="S58" s="15"/>
      <c r="T58" s="15"/>
      <c r="U58" s="15"/>
      <c r="V58" s="14"/>
    </row>
    <row r="59" spans="8:22" ht="14.25">
      <c r="H59" s="14"/>
      <c r="I59" s="14"/>
      <c r="J59" s="14"/>
      <c r="K59" s="14"/>
      <c r="L59" s="14"/>
      <c r="M59" s="14"/>
      <c r="N59" s="14"/>
      <c r="O59" s="14"/>
      <c r="P59" s="15"/>
      <c r="Q59" s="15"/>
      <c r="R59" s="15"/>
      <c r="S59" s="15"/>
      <c r="T59" s="15"/>
      <c r="U59" s="15"/>
      <c r="V59" s="14"/>
    </row>
    <row r="60" spans="8:22" ht="20.25">
      <c r="H60" s="14"/>
      <c r="I60" s="24"/>
      <c r="J60" s="24"/>
      <c r="K60" s="24"/>
      <c r="L60" s="14"/>
      <c r="M60" s="14"/>
      <c r="N60" s="14"/>
      <c r="O60" s="25"/>
      <c r="P60" s="15"/>
      <c r="Q60" s="15"/>
      <c r="R60" s="15"/>
      <c r="S60" s="26"/>
      <c r="T60" s="15"/>
      <c r="U60" s="15"/>
      <c r="V60" s="14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E15:F15"/>
    <mergeCell ref="K15:L15"/>
    <mergeCell ref="H16:I16"/>
    <mergeCell ref="C4:D4"/>
    <mergeCell ref="C5:C7"/>
    <mergeCell ref="C13:D13"/>
    <mergeCell ref="E14:F14"/>
    <mergeCell ref="C11:C12"/>
    <mergeCell ref="C8:C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ABUMADA</dc:creator>
  <cp:keywords/>
  <dc:description/>
  <cp:lastModifiedBy>bch</cp:lastModifiedBy>
  <cp:lastPrinted>2009-10-08T23:51:58Z</cp:lastPrinted>
  <dcterms:created xsi:type="dcterms:W3CDTF">2008-09-23T15:38:03Z</dcterms:created>
  <dcterms:modified xsi:type="dcterms:W3CDTF">2013-06-20T21:26:59Z</dcterms:modified>
  <cp:category/>
  <cp:version/>
  <cp:contentType/>
  <cp:contentStatus/>
</cp:coreProperties>
</file>