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7400" windowHeight="7515" activeTab="1"/>
  </bookViews>
  <sheets>
    <sheet name="معلومات" sheetId="7" r:id="rId1"/>
    <sheet name="اختبارات المواد الاساسية" sheetId="1" r:id="rId2"/>
    <sheet name="التقويم المستمر" sheetId="8" r:id="rId3"/>
    <sheet name="اختبارات المواد الثانوية" sheetId="9" r:id="rId4"/>
    <sheet name="نتائج الفصل الاول" sheetId="3" r:id="rId5"/>
    <sheet name="نتائج الفصل الثاني" sheetId="10" r:id="rId6"/>
    <sheet name="نتائج الفصل الثالث" sheetId="12" r:id="rId7"/>
    <sheet name="النتائج الفصلية للطباعة" sheetId="11" r:id="rId8"/>
  </sheets>
  <definedNames>
    <definedName name="_xlnm._FilterDatabase" localSheetId="1" hidden="1">'اختبارات المواد الاساسية'!$H$7:$J$7</definedName>
    <definedName name="_xlnm._FilterDatabase" localSheetId="2" hidden="1">'التقويم المستمر'!$F$3:$I$3</definedName>
    <definedName name="_xlnm._FilterDatabase" localSheetId="7" hidden="1">'النتائج الفصلية للطباعة'!$A$6:$R$41</definedName>
    <definedName name="_xlnm.Print_Area" localSheetId="1">'اختبارات المواد الاساسية'!$A$1:$Z$266</definedName>
    <definedName name="_xlnm.Print_Area" localSheetId="7">'النتائج الفصلية للطباعة'!$A$1:$AI$95</definedName>
  </definedNames>
  <calcPr calcId="124519"/>
</workbook>
</file>

<file path=xl/calcChain.xml><?xml version="1.0" encoding="utf-8"?>
<calcChain xmlns="http://schemas.openxmlformats.org/spreadsheetml/2006/main">
  <c r="K110" i="1"/>
  <c r="AE95" i="11"/>
  <c r="S95"/>
  <c r="AC93"/>
  <c r="AB93"/>
  <c r="AA93"/>
  <c r="Z93"/>
  <c r="X93"/>
  <c r="W93"/>
  <c r="V93"/>
  <c r="U93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59"/>
  <c r="AB59"/>
  <c r="AA59"/>
  <c r="Z59"/>
  <c r="X59"/>
  <c r="W59"/>
  <c r="V59"/>
  <c r="U59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W58"/>
  <c r="V58"/>
  <c r="U58"/>
  <c r="T58"/>
  <c r="S58"/>
  <c r="S56"/>
  <c r="S55"/>
  <c r="S54"/>
  <c r="AE56"/>
  <c r="AE55"/>
  <c r="AE54"/>
  <c r="W54"/>
  <c r="V53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M59"/>
  <c r="M93" s="1"/>
  <c r="L59"/>
  <c r="K59"/>
  <c r="J59"/>
  <c r="I59"/>
  <c r="H59"/>
  <c r="G59"/>
  <c r="F59"/>
  <c r="E59"/>
  <c r="D59"/>
  <c r="C59"/>
  <c r="R46" i="10"/>
  <c r="R45"/>
  <c r="R44"/>
  <c r="O46"/>
  <c r="O45"/>
  <c r="O44"/>
  <c r="AC7"/>
  <c r="AD7" s="1"/>
  <c r="AC8"/>
  <c r="AD8" s="1"/>
  <c r="AC9"/>
  <c r="AD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Z7"/>
  <c r="AA7" s="1"/>
  <c r="Z8"/>
  <c r="AA8" s="1"/>
  <c r="Z9"/>
  <c r="AA9" s="1"/>
  <c r="Z10"/>
  <c r="AA10" s="1"/>
  <c r="Z11"/>
  <c r="AA11" s="1"/>
  <c r="Z12"/>
  <c r="AA12" s="1"/>
  <c r="Z13"/>
  <c r="AA13" s="1"/>
  <c r="Z14"/>
  <c r="AA14" s="1"/>
  <c r="Z15"/>
  <c r="AA15" s="1"/>
  <c r="Z16"/>
  <c r="AA16" s="1"/>
  <c r="Z17"/>
  <c r="AA17" s="1"/>
  <c r="Z18"/>
  <c r="AA18" s="1"/>
  <c r="Z19"/>
  <c r="AA19" s="1"/>
  <c r="Z20"/>
  <c r="AA20" s="1"/>
  <c r="Z21"/>
  <c r="AA21" s="1"/>
  <c r="Z22"/>
  <c r="AA22" s="1"/>
  <c r="Z23"/>
  <c r="AA23" s="1"/>
  <c r="Z24"/>
  <c r="AA24" s="1"/>
  <c r="Z25"/>
  <c r="AA25" s="1"/>
  <c r="Z26"/>
  <c r="AA26" s="1"/>
  <c r="Z27"/>
  <c r="AA27" s="1"/>
  <c r="Z28"/>
  <c r="AA28" s="1"/>
  <c r="Z29"/>
  <c r="AA29" s="1"/>
  <c r="Z30"/>
  <c r="AA30" s="1"/>
  <c r="Z31"/>
  <c r="AA31" s="1"/>
  <c r="Z32"/>
  <c r="AA32" s="1"/>
  <c r="Z33"/>
  <c r="AA33" s="1"/>
  <c r="Z34"/>
  <c r="AA34" s="1"/>
  <c r="Z35"/>
  <c r="AA35" s="1"/>
  <c r="Z36"/>
  <c r="AA36" s="1"/>
  <c r="Z37"/>
  <c r="AA37" s="1"/>
  <c r="Z38"/>
  <c r="AA38" s="1"/>
  <c r="Z39"/>
  <c r="AA39" s="1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W7"/>
  <c r="X7" s="1"/>
  <c r="W8"/>
  <c r="X8" s="1"/>
  <c r="W9"/>
  <c r="X9" s="1"/>
  <c r="W10"/>
  <c r="X10" s="1"/>
  <c r="W11"/>
  <c r="X11" s="1"/>
  <c r="W12"/>
  <c r="X12" s="1"/>
  <c r="W13"/>
  <c r="X13" s="1"/>
  <c r="W14"/>
  <c r="X14" s="1"/>
  <c r="W15"/>
  <c r="X15" s="1"/>
  <c r="W16"/>
  <c r="X16" s="1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5"/>
  <c r="X25" s="1"/>
  <c r="W26"/>
  <c r="X26" s="1"/>
  <c r="W27"/>
  <c r="X27" s="1"/>
  <c r="W28"/>
  <c r="X28" s="1"/>
  <c r="W29"/>
  <c r="X29" s="1"/>
  <c r="W30"/>
  <c r="X30" s="1"/>
  <c r="W31"/>
  <c r="X31" s="1"/>
  <c r="W32"/>
  <c r="X32" s="1"/>
  <c r="W33"/>
  <c r="X33" s="1"/>
  <c r="W34"/>
  <c r="X34" s="1"/>
  <c r="W35"/>
  <c r="X35" s="1"/>
  <c r="W36"/>
  <c r="X36" s="1"/>
  <c r="W37"/>
  <c r="X37" s="1"/>
  <c r="W38"/>
  <c r="X38" s="1"/>
  <c r="W39"/>
  <c r="X39" s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T7"/>
  <c r="U7" s="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Q7"/>
  <c r="R7" s="1"/>
  <c r="Q8"/>
  <c r="R8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Q35"/>
  <c r="R35" s="1"/>
  <c r="Q36"/>
  <c r="R36" s="1"/>
  <c r="Q37"/>
  <c r="R37" s="1"/>
  <c r="Q38"/>
  <c r="R38" s="1"/>
  <c r="Q39"/>
  <c r="R39" s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S46" i="12"/>
  <c r="S45"/>
  <c r="S44"/>
  <c r="P46"/>
  <c r="P45"/>
  <c r="P4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6"/>
  <c r="P40" s="1"/>
  <c r="P41" s="1"/>
  <c r="AC7"/>
  <c r="AD7" s="1"/>
  <c r="AC8"/>
  <c r="AD8" s="1"/>
  <c r="AC9"/>
  <c r="AD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Z7"/>
  <c r="AA7" s="1"/>
  <c r="Z8"/>
  <c r="AA8" s="1"/>
  <c r="AB9" i="11" s="1"/>
  <c r="Z9" i="12"/>
  <c r="AA9" s="1"/>
  <c r="Z10"/>
  <c r="AA10" s="1"/>
  <c r="AB11" i="11" s="1"/>
  <c r="Z11" i="12"/>
  <c r="AA11" s="1"/>
  <c r="Z12"/>
  <c r="AA12" s="1"/>
  <c r="AB13" i="11" s="1"/>
  <c r="Z13" i="12"/>
  <c r="AA13" s="1"/>
  <c r="AB14" i="11" s="1"/>
  <c r="Z14" i="12"/>
  <c r="AA14" s="1"/>
  <c r="AB15" i="11" s="1"/>
  <c r="Z15" i="12"/>
  <c r="AA15" s="1"/>
  <c r="Z16"/>
  <c r="AA16" s="1"/>
  <c r="AB17" i="11" s="1"/>
  <c r="Z17" i="12"/>
  <c r="AA17" s="1"/>
  <c r="AB18" i="11" s="1"/>
  <c r="Z18" i="12"/>
  <c r="AA18" s="1"/>
  <c r="AB19" i="11" s="1"/>
  <c r="Z19" i="12"/>
  <c r="AA19" s="1"/>
  <c r="Z20"/>
  <c r="AA20" s="1"/>
  <c r="AB21" i="11" s="1"/>
  <c r="Z21" i="12"/>
  <c r="AA21" s="1"/>
  <c r="Z22"/>
  <c r="AA22" s="1"/>
  <c r="AB23" i="11" s="1"/>
  <c r="Z23" i="12"/>
  <c r="AA23" s="1"/>
  <c r="Z24"/>
  <c r="AA24" s="1"/>
  <c r="AB25" i="11" s="1"/>
  <c r="Z25" i="12"/>
  <c r="AA25" s="1"/>
  <c r="Z26"/>
  <c r="AA26" s="1"/>
  <c r="AB27" i="11" s="1"/>
  <c r="Z27" i="12"/>
  <c r="AA27" s="1"/>
  <c r="Z28"/>
  <c r="AA28" s="1"/>
  <c r="AB29" i="11" s="1"/>
  <c r="Z29" i="12"/>
  <c r="AA29" s="1"/>
  <c r="AB30" i="11" s="1"/>
  <c r="Z30" i="12"/>
  <c r="AA30" s="1"/>
  <c r="AB31" i="11" s="1"/>
  <c r="Z31" i="12"/>
  <c r="AA31" s="1"/>
  <c r="Z32"/>
  <c r="AA32" s="1"/>
  <c r="AB33" i="11" s="1"/>
  <c r="Z33" i="12"/>
  <c r="AA33" s="1"/>
  <c r="Z34"/>
  <c r="AA34" s="1"/>
  <c r="AB35" i="11" s="1"/>
  <c r="Z35" i="12"/>
  <c r="AA35" s="1"/>
  <c r="Z36"/>
  <c r="AA36" s="1"/>
  <c r="AB37" i="11" s="1"/>
  <c r="Z37" i="12"/>
  <c r="AA37" s="1"/>
  <c r="Z38"/>
  <c r="AA38" s="1"/>
  <c r="AB39" i="11" s="1"/>
  <c r="Z39" i="12"/>
  <c r="AA39" s="1"/>
  <c r="AB40" i="11" s="1"/>
  <c r="Y7" i="12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W7"/>
  <c r="X7" s="1"/>
  <c r="AA8" i="11" s="1"/>
  <c r="W8" i="12"/>
  <c r="X8" s="1"/>
  <c r="AA9" i="11" s="1"/>
  <c r="W9" i="12"/>
  <c r="X9" s="1"/>
  <c r="AA10" i="11" s="1"/>
  <c r="W10" i="12"/>
  <c r="X10" s="1"/>
  <c r="AA11" i="11" s="1"/>
  <c r="W11" i="12"/>
  <c r="X11" s="1"/>
  <c r="AA12" i="11" s="1"/>
  <c r="W12" i="12"/>
  <c r="X12" s="1"/>
  <c r="AA13" i="11" s="1"/>
  <c r="W13" i="12"/>
  <c r="X13" s="1"/>
  <c r="AA14" i="11" s="1"/>
  <c r="W14" i="12"/>
  <c r="X14" s="1"/>
  <c r="AA15" i="11" s="1"/>
  <c r="W15" i="12"/>
  <c r="X15" s="1"/>
  <c r="AA16" i="11" s="1"/>
  <c r="W16" i="12"/>
  <c r="X16" s="1"/>
  <c r="AA17" i="11" s="1"/>
  <c r="W17" i="12"/>
  <c r="X17" s="1"/>
  <c r="AA18" i="11" s="1"/>
  <c r="W18" i="12"/>
  <c r="X18" s="1"/>
  <c r="AA19" i="11" s="1"/>
  <c r="W19" i="12"/>
  <c r="X19" s="1"/>
  <c r="AA20" i="11" s="1"/>
  <c r="W20" i="12"/>
  <c r="X20" s="1"/>
  <c r="AA21" i="11" s="1"/>
  <c r="W21" i="12"/>
  <c r="X21" s="1"/>
  <c r="AA22" i="11" s="1"/>
  <c r="W22" i="12"/>
  <c r="X22" s="1"/>
  <c r="AA23" i="11" s="1"/>
  <c r="W23" i="12"/>
  <c r="X23" s="1"/>
  <c r="AA24" i="11" s="1"/>
  <c r="W24" i="12"/>
  <c r="X24" s="1"/>
  <c r="AA25" i="11" s="1"/>
  <c r="W25" i="12"/>
  <c r="X25" s="1"/>
  <c r="AA26" i="11" s="1"/>
  <c r="W26" i="12"/>
  <c r="X26" s="1"/>
  <c r="AA27" i="11" s="1"/>
  <c r="W27" i="12"/>
  <c r="X27" s="1"/>
  <c r="AA28" i="11" s="1"/>
  <c r="W28" i="12"/>
  <c r="X28" s="1"/>
  <c r="AA29" i="11" s="1"/>
  <c r="W29" i="12"/>
  <c r="X29" s="1"/>
  <c r="AA30" i="11" s="1"/>
  <c r="W30" i="12"/>
  <c r="X30" s="1"/>
  <c r="AA31" i="11" s="1"/>
  <c r="W31" i="12"/>
  <c r="X31" s="1"/>
  <c r="AA32" i="11" s="1"/>
  <c r="W32" i="12"/>
  <c r="X32" s="1"/>
  <c r="AA33" i="11" s="1"/>
  <c r="W33" i="12"/>
  <c r="X33" s="1"/>
  <c r="AA34" i="11" s="1"/>
  <c r="W34" i="12"/>
  <c r="X34" s="1"/>
  <c r="AA35" i="11" s="1"/>
  <c r="W35" i="12"/>
  <c r="X35" s="1"/>
  <c r="AA36" i="11" s="1"/>
  <c r="W36" i="12"/>
  <c r="X36" s="1"/>
  <c r="AA37" i="11" s="1"/>
  <c r="W37" i="12"/>
  <c r="X37" s="1"/>
  <c r="AA38" i="11" s="1"/>
  <c r="W38" i="12"/>
  <c r="X38" s="1"/>
  <c r="AA39" i="11" s="1"/>
  <c r="W39" i="12"/>
  <c r="X39" s="1"/>
  <c r="AA40" i="11" s="1"/>
  <c r="V7" i="12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T7"/>
  <c r="U7" s="1"/>
  <c r="Z8" i="11" s="1"/>
  <c r="T8" i="12"/>
  <c r="U8" s="1"/>
  <c r="Z9" i="11" s="1"/>
  <c r="T9" i="12"/>
  <c r="U9" s="1"/>
  <c r="T10"/>
  <c r="U10" s="1"/>
  <c r="Z11" i="11" s="1"/>
  <c r="T11" i="12"/>
  <c r="U11" s="1"/>
  <c r="T12"/>
  <c r="U12" s="1"/>
  <c r="Z13" i="11" s="1"/>
  <c r="T13" i="12"/>
  <c r="U13" s="1"/>
  <c r="T14"/>
  <c r="U14" s="1"/>
  <c r="Z15" i="11" s="1"/>
  <c r="T15" i="12"/>
  <c r="U15" s="1"/>
  <c r="T16"/>
  <c r="U16" s="1"/>
  <c r="Z17" i="11" s="1"/>
  <c r="T17" i="12"/>
  <c r="U17" s="1"/>
  <c r="Z18" i="11" s="1"/>
  <c r="T18" i="12"/>
  <c r="U18" s="1"/>
  <c r="Z19" i="11" s="1"/>
  <c r="T19" i="12"/>
  <c r="U19" s="1"/>
  <c r="T20"/>
  <c r="U20" s="1"/>
  <c r="Z21" i="11" s="1"/>
  <c r="T21" i="12"/>
  <c r="U21" s="1"/>
  <c r="Z22" i="11" s="1"/>
  <c r="T22" i="12"/>
  <c r="U22" s="1"/>
  <c r="Z23" i="11" s="1"/>
  <c r="T23" i="12"/>
  <c r="U23" s="1"/>
  <c r="T24"/>
  <c r="U24" s="1"/>
  <c r="Z25" i="11" s="1"/>
  <c r="T25" i="12"/>
  <c r="U25" s="1"/>
  <c r="Z26" i="11" s="1"/>
  <c r="T26" i="12"/>
  <c r="U26" s="1"/>
  <c r="Z27" i="11" s="1"/>
  <c r="T27" i="12"/>
  <c r="U27" s="1"/>
  <c r="T28"/>
  <c r="U28" s="1"/>
  <c r="Z29" i="11" s="1"/>
  <c r="T29" i="12"/>
  <c r="U29" s="1"/>
  <c r="Z30" i="11" s="1"/>
  <c r="T30" i="12"/>
  <c r="U30" s="1"/>
  <c r="Z31" i="11" s="1"/>
  <c r="T31" i="12"/>
  <c r="U31" s="1"/>
  <c r="T32"/>
  <c r="U32" s="1"/>
  <c r="Z33" i="11" s="1"/>
  <c r="T33" i="12"/>
  <c r="U33" s="1"/>
  <c r="Z34" i="11" s="1"/>
  <c r="T34" i="12"/>
  <c r="U34" s="1"/>
  <c r="Z35" i="11" s="1"/>
  <c r="T35" i="12"/>
  <c r="U35" s="1"/>
  <c r="T36"/>
  <c r="U36" s="1"/>
  <c r="Z37" i="11" s="1"/>
  <c r="T37" i="12"/>
  <c r="U37" s="1"/>
  <c r="T38"/>
  <c r="U38" s="1"/>
  <c r="Z39" i="11" s="1"/>
  <c r="T39" i="12"/>
  <c r="U39" s="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Q7"/>
  <c r="R7" s="1"/>
  <c r="Q8"/>
  <c r="R8" s="1"/>
  <c r="Y9" i="11" s="1"/>
  <c r="Q9" i="12"/>
  <c r="R9" s="1"/>
  <c r="Y10" i="11" s="1"/>
  <c r="Q10" i="12"/>
  <c r="R10" s="1"/>
  <c r="Y11" i="11" s="1"/>
  <c r="Q11" i="12"/>
  <c r="R11" s="1"/>
  <c r="Q12"/>
  <c r="R12" s="1"/>
  <c r="Y13" i="11" s="1"/>
  <c r="Q13" i="12"/>
  <c r="R13" s="1"/>
  <c r="Q14"/>
  <c r="R14" s="1"/>
  <c r="Y15" i="11" s="1"/>
  <c r="Q15" i="12"/>
  <c r="R15" s="1"/>
  <c r="Q16"/>
  <c r="R16" s="1"/>
  <c r="Y17" i="11" s="1"/>
  <c r="Q17" i="12"/>
  <c r="R17" s="1"/>
  <c r="Q18"/>
  <c r="R18" s="1"/>
  <c r="Y19" i="11" s="1"/>
  <c r="Q19" i="12"/>
  <c r="R19" s="1"/>
  <c r="Y20" i="11" s="1"/>
  <c r="Q20" i="12"/>
  <c r="R20" s="1"/>
  <c r="Y21" i="11" s="1"/>
  <c r="Q21" i="12"/>
  <c r="R21" s="1"/>
  <c r="Q22"/>
  <c r="R22" s="1"/>
  <c r="Y23" i="11" s="1"/>
  <c r="Q23" i="12"/>
  <c r="R23" s="1"/>
  <c r="Y24" i="11" s="1"/>
  <c r="Q24" i="12"/>
  <c r="R24" s="1"/>
  <c r="Y25" i="11" s="1"/>
  <c r="Q25" i="12"/>
  <c r="R25" s="1"/>
  <c r="Q26"/>
  <c r="R26" s="1"/>
  <c r="Y27" i="11" s="1"/>
  <c r="Q27" i="12"/>
  <c r="R27" s="1"/>
  <c r="Q28"/>
  <c r="R28" s="1"/>
  <c r="Y29" i="11" s="1"/>
  <c r="Q29" i="12"/>
  <c r="R29" s="1"/>
  <c r="Y30" i="11" s="1"/>
  <c r="Q30" i="12"/>
  <c r="R30" s="1"/>
  <c r="Y31" i="11" s="1"/>
  <c r="Q31" i="12"/>
  <c r="R31" s="1"/>
  <c r="Q32"/>
  <c r="R32" s="1"/>
  <c r="Y33" i="11" s="1"/>
  <c r="Q33" i="12"/>
  <c r="R33" s="1"/>
  <c r="Y34" i="11" s="1"/>
  <c r="Q34" i="12"/>
  <c r="R34" s="1"/>
  <c r="Y35" i="11" s="1"/>
  <c r="Q35" i="12"/>
  <c r="R35" s="1"/>
  <c r="Q36"/>
  <c r="R36" s="1"/>
  <c r="Y37" i="11" s="1"/>
  <c r="Q37" i="12"/>
  <c r="R37" s="1"/>
  <c r="Q38"/>
  <c r="R38" s="1"/>
  <c r="Y39" i="11" s="1"/>
  <c r="Q39" i="12"/>
  <c r="R39" s="1"/>
  <c r="N7"/>
  <c r="O7" s="1"/>
  <c r="X8" i="11" s="1"/>
  <c r="N8" i="12"/>
  <c r="O8" s="1"/>
  <c r="X9" i="11" s="1"/>
  <c r="N9" i="12"/>
  <c r="O9" s="1"/>
  <c r="X10" i="11" s="1"/>
  <c r="N10" i="12"/>
  <c r="O10" s="1"/>
  <c r="X11" i="11" s="1"/>
  <c r="N11" i="12"/>
  <c r="O11" s="1"/>
  <c r="X12" i="11" s="1"/>
  <c r="N12" i="12"/>
  <c r="O12" s="1"/>
  <c r="X13" i="11" s="1"/>
  <c r="N13" i="12"/>
  <c r="O13" s="1"/>
  <c r="X14" i="11" s="1"/>
  <c r="N14" i="12"/>
  <c r="O14" s="1"/>
  <c r="X15" i="11" s="1"/>
  <c r="N15" i="12"/>
  <c r="O15" s="1"/>
  <c r="X16" i="11" s="1"/>
  <c r="N16" i="12"/>
  <c r="O16" s="1"/>
  <c r="X17" i="11" s="1"/>
  <c r="N17" i="12"/>
  <c r="O17" s="1"/>
  <c r="X18" i="11" s="1"/>
  <c r="N18" i="12"/>
  <c r="O18" s="1"/>
  <c r="X19" i="11" s="1"/>
  <c r="N19" i="12"/>
  <c r="O19" s="1"/>
  <c r="X20" i="11" s="1"/>
  <c r="N20" i="12"/>
  <c r="O20" s="1"/>
  <c r="X21" i="11" s="1"/>
  <c r="N21" i="12"/>
  <c r="O21" s="1"/>
  <c r="X22" i="11" s="1"/>
  <c r="N22" i="12"/>
  <c r="O22" s="1"/>
  <c r="X23" i="11" s="1"/>
  <c r="N23" i="12"/>
  <c r="O23" s="1"/>
  <c r="X24" i="11" s="1"/>
  <c r="N24" i="12"/>
  <c r="O24" s="1"/>
  <c r="X25" i="11" s="1"/>
  <c r="N25" i="12"/>
  <c r="O25" s="1"/>
  <c r="X26" i="11" s="1"/>
  <c r="N26" i="12"/>
  <c r="O26" s="1"/>
  <c r="X27" i="11" s="1"/>
  <c r="N27" i="12"/>
  <c r="O27" s="1"/>
  <c r="X28" i="11" s="1"/>
  <c r="N28" i="12"/>
  <c r="O28" s="1"/>
  <c r="X29" i="11" s="1"/>
  <c r="N29" i="12"/>
  <c r="O29" s="1"/>
  <c r="X30" i="11" s="1"/>
  <c r="N30" i="12"/>
  <c r="O30" s="1"/>
  <c r="X31" i="11" s="1"/>
  <c r="N31" i="12"/>
  <c r="O31" s="1"/>
  <c r="X32" i="11" s="1"/>
  <c r="N32" i="12"/>
  <c r="O32" s="1"/>
  <c r="X33" i="11" s="1"/>
  <c r="N33" i="12"/>
  <c r="O33" s="1"/>
  <c r="X34" i="11" s="1"/>
  <c r="N34" i="12"/>
  <c r="O34" s="1"/>
  <c r="X35" i="11" s="1"/>
  <c r="N35" i="12"/>
  <c r="O35" s="1"/>
  <c r="X36" i="11" s="1"/>
  <c r="N36" i="12"/>
  <c r="O36" s="1"/>
  <c r="X37" i="11" s="1"/>
  <c r="N37" i="12"/>
  <c r="O37" s="1"/>
  <c r="X38" i="11" s="1"/>
  <c r="N38" i="12"/>
  <c r="O38" s="1"/>
  <c r="X39" i="11" s="1"/>
  <c r="N39" i="12"/>
  <c r="O39" s="1"/>
  <c r="X40" i="11" s="1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AC7" i="3"/>
  <c r="AD7" s="1"/>
  <c r="AC8"/>
  <c r="AD8" s="1"/>
  <c r="AC9"/>
  <c r="AD9" s="1"/>
  <c r="AC10"/>
  <c r="AD10" s="1"/>
  <c r="K11" i="11" s="1"/>
  <c r="AC11" i="3"/>
  <c r="AD11" s="1"/>
  <c r="AC12"/>
  <c r="AD12" s="1"/>
  <c r="K13" i="11" s="1"/>
  <c r="AC13" i="3"/>
  <c r="AD13" s="1"/>
  <c r="K14" i="11" s="1"/>
  <c r="AC14" i="3"/>
  <c r="AD14" s="1"/>
  <c r="K15" i="11" s="1"/>
  <c r="AC15" i="3"/>
  <c r="AD15" s="1"/>
  <c r="K16" i="11" s="1"/>
  <c r="AC16" i="3"/>
  <c r="AD16" s="1"/>
  <c r="AC17"/>
  <c r="AD17" s="1"/>
  <c r="AC18"/>
  <c r="AD18" s="1"/>
  <c r="K19" i="11" s="1"/>
  <c r="AC19" i="3"/>
  <c r="AD19" s="1"/>
  <c r="K20" i="11" s="1"/>
  <c r="AC20" i="3"/>
  <c r="AD20" s="1"/>
  <c r="K21" i="11" s="1"/>
  <c r="AC21" i="3"/>
  <c r="AD21" s="1"/>
  <c r="AC22"/>
  <c r="AD22" s="1"/>
  <c r="K23" i="11" s="1"/>
  <c r="AC23" i="3"/>
  <c r="AD23" s="1"/>
  <c r="AC24"/>
  <c r="AD24" s="1"/>
  <c r="AC25"/>
  <c r="AD25" s="1"/>
  <c r="K26" i="11" s="1"/>
  <c r="AC26" i="3"/>
  <c r="AD26" s="1"/>
  <c r="AC27"/>
  <c r="AD27" s="1"/>
  <c r="K28" i="11" s="1"/>
  <c r="AC28" i="3"/>
  <c r="AD28" s="1"/>
  <c r="AC29"/>
  <c r="AD29" s="1"/>
  <c r="AC30"/>
  <c r="AD30" s="1"/>
  <c r="K31" i="11" s="1"/>
  <c r="AC31" i="3"/>
  <c r="AD31" s="1"/>
  <c r="AC32"/>
  <c r="AD32" s="1"/>
  <c r="AC33"/>
  <c r="AD33" s="1"/>
  <c r="K34" i="11" s="1"/>
  <c r="AC34" i="3"/>
  <c r="AD34" s="1"/>
  <c r="AC35"/>
  <c r="AD35" s="1"/>
  <c r="K36" i="11" s="1"/>
  <c r="AC36" i="3"/>
  <c r="AD36" s="1"/>
  <c r="K37" i="11" s="1"/>
  <c r="AC37" i="3"/>
  <c r="AD37" s="1"/>
  <c r="AC38"/>
  <c r="AD38" s="1"/>
  <c r="AC39"/>
  <c r="AD39" s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Z7"/>
  <c r="AA7" s="1"/>
  <c r="Z8"/>
  <c r="AA8" s="1"/>
  <c r="Z9"/>
  <c r="AA9" s="1"/>
  <c r="J10" i="11" s="1"/>
  <c r="Z10" i="3"/>
  <c r="AA10" s="1"/>
  <c r="Z11"/>
  <c r="AA11" s="1"/>
  <c r="J12" i="11" s="1"/>
  <c r="Z12" i="3"/>
  <c r="AA12" s="1"/>
  <c r="Z13"/>
  <c r="AA13" s="1"/>
  <c r="J14" i="11" s="1"/>
  <c r="Z14" i="3"/>
  <c r="AA14" s="1"/>
  <c r="Z15"/>
  <c r="AA15" s="1"/>
  <c r="Z16"/>
  <c r="AA16" s="1"/>
  <c r="Z17"/>
  <c r="AA17" s="1"/>
  <c r="J18" i="11" s="1"/>
  <c r="Z18" i="3"/>
  <c r="AA18" s="1"/>
  <c r="Z19"/>
  <c r="AA19" s="1"/>
  <c r="J20" i="11" s="1"/>
  <c r="Z20" i="3"/>
  <c r="AA20" s="1"/>
  <c r="Z21"/>
  <c r="AA21" s="1"/>
  <c r="J22" i="11" s="1"/>
  <c r="Z22" i="3"/>
  <c r="AA22" s="1"/>
  <c r="Z23"/>
  <c r="AA23" s="1"/>
  <c r="Z24"/>
  <c r="AA24" s="1"/>
  <c r="Z25"/>
  <c r="AA25" s="1"/>
  <c r="J26" i="11" s="1"/>
  <c r="Z26" i="3"/>
  <c r="AA26" s="1"/>
  <c r="Z27"/>
  <c r="AA27" s="1"/>
  <c r="Z28"/>
  <c r="AA28" s="1"/>
  <c r="Z29"/>
  <c r="AA29" s="1"/>
  <c r="J30" i="11" s="1"/>
  <c r="Z30" i="3"/>
  <c r="AA30" s="1"/>
  <c r="Z31"/>
  <c r="AA31" s="1"/>
  <c r="Z32"/>
  <c r="AA32" s="1"/>
  <c r="Z33"/>
  <c r="AA33" s="1"/>
  <c r="J34" i="11" s="1"/>
  <c r="Z34" i="3"/>
  <c r="AA34" s="1"/>
  <c r="Z35"/>
  <c r="AA35" s="1"/>
  <c r="J36" i="11" s="1"/>
  <c r="Z36" i="3"/>
  <c r="AA36" s="1"/>
  <c r="Z37"/>
  <c r="AA37" s="1"/>
  <c r="Z38"/>
  <c r="AA38" s="1"/>
  <c r="Z39"/>
  <c r="AA39" s="1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W7"/>
  <c r="X7" s="1"/>
  <c r="W8"/>
  <c r="X8" s="1"/>
  <c r="W9"/>
  <c r="X9" s="1"/>
  <c r="W10"/>
  <c r="X10" s="1"/>
  <c r="W11"/>
  <c r="X11" s="1"/>
  <c r="W12"/>
  <c r="X12" s="1"/>
  <c r="W13"/>
  <c r="X13" s="1"/>
  <c r="W14"/>
  <c r="X14" s="1"/>
  <c r="W15"/>
  <c r="X15" s="1"/>
  <c r="W16"/>
  <c r="X16" s="1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5"/>
  <c r="X25" s="1"/>
  <c r="W26"/>
  <c r="X26" s="1"/>
  <c r="W27"/>
  <c r="X27" s="1"/>
  <c r="W28"/>
  <c r="X28" s="1"/>
  <c r="W29"/>
  <c r="X29" s="1"/>
  <c r="W30"/>
  <c r="X30" s="1"/>
  <c r="W31"/>
  <c r="X31" s="1"/>
  <c r="W32"/>
  <c r="X32" s="1"/>
  <c r="W33"/>
  <c r="X33" s="1"/>
  <c r="W34"/>
  <c r="X34" s="1"/>
  <c r="W35"/>
  <c r="X35" s="1"/>
  <c r="W36"/>
  <c r="X36" s="1"/>
  <c r="W37"/>
  <c r="X37" s="1"/>
  <c r="I38" i="11" s="1"/>
  <c r="W38" i="3"/>
  <c r="X38" s="1"/>
  <c r="W39"/>
  <c r="X39" s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T7"/>
  <c r="U7" s="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H18" i="11" s="1"/>
  <c r="T18" i="3"/>
  <c r="U18" s="1"/>
  <c r="T19"/>
  <c r="U19" s="1"/>
  <c r="T20"/>
  <c r="U20" s="1"/>
  <c r="T21"/>
  <c r="U21" s="1"/>
  <c r="H22" i="11" s="1"/>
  <c r="T22" i="3"/>
  <c r="U22" s="1"/>
  <c r="T23"/>
  <c r="U23" s="1"/>
  <c r="T24"/>
  <c r="U24" s="1"/>
  <c r="T25"/>
  <c r="U25" s="1"/>
  <c r="H26" i="11" s="1"/>
  <c r="T26" i="3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Q7"/>
  <c r="R7" s="1"/>
  <c r="Q8"/>
  <c r="R8" s="1"/>
  <c r="Q9"/>
  <c r="R9" s="1"/>
  <c r="G10" i="11" s="1"/>
  <c r="Q10" i="3"/>
  <c r="R10" s="1"/>
  <c r="Q11"/>
  <c r="R11" s="1"/>
  <c r="Q12"/>
  <c r="R12" s="1"/>
  <c r="Q13"/>
  <c r="R13" s="1"/>
  <c r="G14" i="11" s="1"/>
  <c r="Q14" i="3"/>
  <c r="R14" s="1"/>
  <c r="Q15"/>
  <c r="R15" s="1"/>
  <c r="Q16"/>
  <c r="R16" s="1"/>
  <c r="G17" i="11" s="1"/>
  <c r="Q17" i="3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G40" i="11" s="1"/>
  <c r="P7" i="3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N7"/>
  <c r="O7" s="1"/>
  <c r="N8"/>
  <c r="O8" s="1"/>
  <c r="F9" i="11" s="1"/>
  <c r="N9" i="3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F20" i="11" s="1"/>
  <c r="N20" i="3"/>
  <c r="O20" s="1"/>
  <c r="N21"/>
  <c r="O21" s="1"/>
  <c r="N22"/>
  <c r="O22" s="1"/>
  <c r="N23"/>
  <c r="O23" s="1"/>
  <c r="F24" i="11" s="1"/>
  <c r="N24" i="3"/>
  <c r="O24" s="1"/>
  <c r="N25"/>
  <c r="O25" s="1"/>
  <c r="N26"/>
  <c r="O26" s="1"/>
  <c r="N27"/>
  <c r="O27" s="1"/>
  <c r="F28" i="11" s="1"/>
  <c r="N28" i="3"/>
  <c r="O28" s="1"/>
  <c r="N29"/>
  <c r="O29" s="1"/>
  <c r="N30"/>
  <c r="O30" s="1"/>
  <c r="N31"/>
  <c r="O31" s="1"/>
  <c r="F32" i="11" s="1"/>
  <c r="N32" i="3"/>
  <c r="O32" s="1"/>
  <c r="N33"/>
  <c r="O33" s="1"/>
  <c r="N34"/>
  <c r="O34" s="1"/>
  <c r="N35"/>
  <c r="O35" s="1"/>
  <c r="N36"/>
  <c r="O36" s="1"/>
  <c r="N37"/>
  <c r="O37" s="1"/>
  <c r="F38" i="11" s="1"/>
  <c r="N38" i="3"/>
  <c r="O38" s="1"/>
  <c r="N39"/>
  <c r="O39" s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J7"/>
  <c r="L7" s="1"/>
  <c r="E8" i="11" s="1"/>
  <c r="J8" i="3"/>
  <c r="L8" s="1"/>
  <c r="E9" i="11" s="1"/>
  <c r="J9" i="3"/>
  <c r="L9" s="1"/>
  <c r="E10" i="11" s="1"/>
  <c r="J10" i="3"/>
  <c r="L10" s="1"/>
  <c r="E11" i="11" s="1"/>
  <c r="J11" i="3"/>
  <c r="L11" s="1"/>
  <c r="E12" i="11" s="1"/>
  <c r="J12" i="3"/>
  <c r="L12" s="1"/>
  <c r="E13" i="11" s="1"/>
  <c r="J13" i="3"/>
  <c r="L13" s="1"/>
  <c r="E14" i="11" s="1"/>
  <c r="J14" i="3"/>
  <c r="L14" s="1"/>
  <c r="E15" i="11" s="1"/>
  <c r="J15" i="3"/>
  <c r="L15" s="1"/>
  <c r="E16" i="11" s="1"/>
  <c r="J16" i="3"/>
  <c r="L16" s="1"/>
  <c r="E17" i="11" s="1"/>
  <c r="J17" i="3"/>
  <c r="L17" s="1"/>
  <c r="E18" i="11" s="1"/>
  <c r="J18" i="3"/>
  <c r="L18" s="1"/>
  <c r="E19" i="11" s="1"/>
  <c r="J19" i="3"/>
  <c r="L19" s="1"/>
  <c r="E20" i="11" s="1"/>
  <c r="J20" i="3"/>
  <c r="L20" s="1"/>
  <c r="E21" i="11" s="1"/>
  <c r="J21" i="3"/>
  <c r="L21" s="1"/>
  <c r="E22" i="11" s="1"/>
  <c r="J22" i="3"/>
  <c r="L22" s="1"/>
  <c r="E23" i="11" s="1"/>
  <c r="J23" i="3"/>
  <c r="L23" s="1"/>
  <c r="J24"/>
  <c r="L24" s="1"/>
  <c r="E25" i="11" s="1"/>
  <c r="J25" i="3"/>
  <c r="L25" s="1"/>
  <c r="E26" i="11" s="1"/>
  <c r="J26" i="3"/>
  <c r="L26" s="1"/>
  <c r="E27" i="11" s="1"/>
  <c r="J27" i="3"/>
  <c r="L27" s="1"/>
  <c r="E28" i="11" s="1"/>
  <c r="J28" i="3"/>
  <c r="L28" s="1"/>
  <c r="E29" i="11" s="1"/>
  <c r="J29" i="3"/>
  <c r="L29" s="1"/>
  <c r="E30" i="11" s="1"/>
  <c r="J30" i="3"/>
  <c r="L30" s="1"/>
  <c r="E31" i="11" s="1"/>
  <c r="J31" i="3"/>
  <c r="L31" s="1"/>
  <c r="E32" i="11" s="1"/>
  <c r="J32" i="3"/>
  <c r="L32" s="1"/>
  <c r="E33" i="11" s="1"/>
  <c r="J33" i="3"/>
  <c r="L33" s="1"/>
  <c r="E34" i="11" s="1"/>
  <c r="J34" i="3"/>
  <c r="L34" s="1"/>
  <c r="E35" i="11" s="1"/>
  <c r="J35" i="3"/>
  <c r="L35" s="1"/>
  <c r="E36" i="11" s="1"/>
  <c r="J36" i="3"/>
  <c r="L36" s="1"/>
  <c r="E37" i="11" s="1"/>
  <c r="J37" i="3"/>
  <c r="L37" s="1"/>
  <c r="E38" i="11" s="1"/>
  <c r="J38" i="3"/>
  <c r="L38" s="1"/>
  <c r="E39" i="11" s="1"/>
  <c r="J39" i="3"/>
  <c r="L39" s="1"/>
  <c r="E40" i="11" s="1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B40" i="12"/>
  <c r="C41"/>
  <c r="A41" i="11"/>
  <c r="S41" s="1"/>
  <c r="U46" i="9"/>
  <c r="T46"/>
  <c r="S46"/>
  <c r="R46"/>
  <c r="Q46"/>
  <c r="P46"/>
  <c r="O46"/>
  <c r="N46"/>
  <c r="M46"/>
  <c r="L46"/>
  <c r="K46"/>
  <c r="J46"/>
  <c r="I46"/>
  <c r="H46"/>
  <c r="G46"/>
  <c r="F46"/>
  <c r="E46"/>
  <c r="D46"/>
  <c r="D52"/>
  <c r="D51"/>
  <c r="D50"/>
  <c r="C52"/>
  <c r="C51"/>
  <c r="C50"/>
  <c r="C39"/>
  <c r="C40"/>
  <c r="C41"/>
  <c r="C42"/>
  <c r="C43"/>
  <c r="C44"/>
  <c r="C45"/>
  <c r="C46"/>
  <c r="B40"/>
  <c r="B41"/>
  <c r="B42"/>
  <c r="B43"/>
  <c r="B44"/>
  <c r="B45"/>
  <c r="B46"/>
  <c r="P48" i="3"/>
  <c r="N48"/>
  <c r="P47"/>
  <c r="N47"/>
  <c r="P46"/>
  <c r="N46"/>
  <c r="V95" i="1"/>
  <c r="U95"/>
  <c r="U96" s="1"/>
  <c r="T95"/>
  <c r="T96" s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C40" i="3"/>
  <c r="C40" i="12" s="1"/>
  <c r="J95" i="1"/>
  <c r="I95"/>
  <c r="I96" s="1"/>
  <c r="H95"/>
  <c r="V42"/>
  <c r="V43" s="1"/>
  <c r="U42"/>
  <c r="U43" s="1"/>
  <c r="I42"/>
  <c r="I43" s="1"/>
  <c r="J42"/>
  <c r="J43" s="1"/>
  <c r="T42"/>
  <c r="T43" s="1"/>
  <c r="Q42"/>
  <c r="R42"/>
  <c r="H42"/>
  <c r="H43" s="1"/>
  <c r="E42"/>
  <c r="E95" s="1"/>
  <c r="R95" s="1"/>
  <c r="R149" s="1"/>
  <c r="D42"/>
  <c r="D95" s="1"/>
  <c r="C40" i="8"/>
  <c r="C41"/>
  <c r="C42"/>
  <c r="C43"/>
  <c r="C44"/>
  <c r="C45"/>
  <c r="B40"/>
  <c r="B41"/>
  <c r="B42"/>
  <c r="B43"/>
  <c r="B44"/>
  <c r="B45"/>
  <c r="K94" i="1"/>
  <c r="W41"/>
  <c r="Q41"/>
  <c r="K41"/>
  <c r="E41"/>
  <c r="E94" s="1"/>
  <c r="D41"/>
  <c r="D94" s="1"/>
  <c r="Q94" s="1"/>
  <c r="Q148" s="1"/>
  <c r="E6" i="12"/>
  <c r="H6"/>
  <c r="H40" s="1"/>
  <c r="H41" s="1"/>
  <c r="K6"/>
  <c r="K40" s="1"/>
  <c r="K41" s="1"/>
  <c r="N6"/>
  <c r="N40" s="1"/>
  <c r="N41" s="1"/>
  <c r="Q6"/>
  <c r="Q40" s="1"/>
  <c r="Q41" s="1"/>
  <c r="T6"/>
  <c r="T40" s="1"/>
  <c r="T41" s="1"/>
  <c r="W6"/>
  <c r="W40" s="1"/>
  <c r="W41" s="1"/>
  <c r="Z6"/>
  <c r="Z40" s="1"/>
  <c r="Z41" s="1"/>
  <c r="AC6"/>
  <c r="AC40" s="1"/>
  <c r="AC41" s="1"/>
  <c r="AB6"/>
  <c r="AB40" s="1"/>
  <c r="AB41" s="1"/>
  <c r="Y6"/>
  <c r="Y40" s="1"/>
  <c r="Y41" s="1"/>
  <c r="V6"/>
  <c r="X6" s="1"/>
  <c r="X40" s="1"/>
  <c r="X41" s="1"/>
  <c r="S6"/>
  <c r="S40" s="1"/>
  <c r="S41" s="1"/>
  <c r="M6"/>
  <c r="M40" s="1"/>
  <c r="M41" s="1"/>
  <c r="J6" i="3"/>
  <c r="G6"/>
  <c r="D6"/>
  <c r="W31" i="11"/>
  <c r="Q150" i="1"/>
  <c r="K243"/>
  <c r="D150"/>
  <c r="D205" s="1"/>
  <c r="K114"/>
  <c r="W114" s="1"/>
  <c r="J114"/>
  <c r="J169" s="1"/>
  <c r="I114"/>
  <c r="U114" s="1"/>
  <c r="H114"/>
  <c r="H169" s="1"/>
  <c r="G1"/>
  <c r="G54" s="1"/>
  <c r="H2"/>
  <c r="H55" s="1"/>
  <c r="D17"/>
  <c r="D70" s="1"/>
  <c r="Q70" s="1"/>
  <c r="Q124" s="1"/>
  <c r="D18"/>
  <c r="D19"/>
  <c r="D72" s="1"/>
  <c r="Q72" s="1"/>
  <c r="Q126" s="1"/>
  <c r="D20"/>
  <c r="D73" s="1"/>
  <c r="Q73" s="1"/>
  <c r="Q127" s="1"/>
  <c r="D21"/>
  <c r="D74" s="1"/>
  <c r="Q74" s="1"/>
  <c r="Q128" s="1"/>
  <c r="D22"/>
  <c r="D75" s="1"/>
  <c r="Q75" s="1"/>
  <c r="Q129" s="1"/>
  <c r="D23"/>
  <c r="D76" s="1"/>
  <c r="Q76" s="1"/>
  <c r="Q130" s="1"/>
  <c r="D24"/>
  <c r="D77" s="1"/>
  <c r="Q77" s="1"/>
  <c r="Q131" s="1"/>
  <c r="D25"/>
  <c r="D78" s="1"/>
  <c r="Q78" s="1"/>
  <c r="Q132" s="1"/>
  <c r="D26"/>
  <c r="D79" s="1"/>
  <c r="Q79" s="1"/>
  <c r="Q133" s="1"/>
  <c r="D27"/>
  <c r="D80" s="1"/>
  <c r="Q80" s="1"/>
  <c r="Q134" s="1"/>
  <c r="D28"/>
  <c r="D81" s="1"/>
  <c r="Q81" s="1"/>
  <c r="Q135" s="1"/>
  <c r="D29"/>
  <c r="D82" s="1"/>
  <c r="Q82" s="1"/>
  <c r="Q136" s="1"/>
  <c r="D30"/>
  <c r="D83" s="1"/>
  <c r="Q83" s="1"/>
  <c r="Q137" s="1"/>
  <c r="D31"/>
  <c r="D84" s="1"/>
  <c r="Q84" s="1"/>
  <c r="Q138" s="1"/>
  <c r="D32"/>
  <c r="D85" s="1"/>
  <c r="Q85" s="1"/>
  <c r="Q139" s="1"/>
  <c r="D33"/>
  <c r="D86" s="1"/>
  <c r="Q86" s="1"/>
  <c r="Q140" s="1"/>
  <c r="D34"/>
  <c r="D87" s="1"/>
  <c r="Q87" s="1"/>
  <c r="Q141" s="1"/>
  <c r="D35"/>
  <c r="D88" s="1"/>
  <c r="Q88" s="1"/>
  <c r="Q142" s="1"/>
  <c r="D36"/>
  <c r="D89" s="1"/>
  <c r="Q89" s="1"/>
  <c r="Q143" s="1"/>
  <c r="D37"/>
  <c r="D90" s="1"/>
  <c r="Q90" s="1"/>
  <c r="Q144" s="1"/>
  <c r="D38"/>
  <c r="D91" s="1"/>
  <c r="Q91" s="1"/>
  <c r="Q145" s="1"/>
  <c r="D39"/>
  <c r="D92" s="1"/>
  <c r="Q92" s="1"/>
  <c r="Q146" s="1"/>
  <c r="D40"/>
  <c r="D93" s="1"/>
  <c r="Q93" s="1"/>
  <c r="Q147" s="1"/>
  <c r="D9"/>
  <c r="D62" s="1"/>
  <c r="Q62" s="1"/>
  <c r="Q116" s="1"/>
  <c r="D10"/>
  <c r="D63" s="1"/>
  <c r="Q63" s="1"/>
  <c r="Q117" s="1"/>
  <c r="D11"/>
  <c r="D64" s="1"/>
  <c r="Q64" s="1"/>
  <c r="Q118" s="1"/>
  <c r="D12"/>
  <c r="D65" s="1"/>
  <c r="Q65" s="1"/>
  <c r="Q119" s="1"/>
  <c r="D13"/>
  <c r="D14"/>
  <c r="D67" s="1"/>
  <c r="Q67" s="1"/>
  <c r="Q121" s="1"/>
  <c r="D15"/>
  <c r="D68" s="1"/>
  <c r="Q68" s="1"/>
  <c r="Q122" s="1"/>
  <c r="D16"/>
  <c r="D69" s="1"/>
  <c r="Q69" s="1"/>
  <c r="Q123" s="1"/>
  <c r="N43" i="11"/>
  <c r="N95" s="1"/>
  <c r="A43"/>
  <c r="A95" s="1"/>
  <c r="M4"/>
  <c r="M56" s="1"/>
  <c r="M3"/>
  <c r="M55" s="1"/>
  <c r="M2"/>
  <c r="M54" s="1"/>
  <c r="A4"/>
  <c r="A56" s="1"/>
  <c r="A3"/>
  <c r="A55" s="1"/>
  <c r="A2"/>
  <c r="A54" s="1"/>
  <c r="E2"/>
  <c r="E54" s="1"/>
  <c r="D1"/>
  <c r="D53" s="1"/>
  <c r="K44" i="1"/>
  <c r="K97" s="1"/>
  <c r="W97" s="1"/>
  <c r="C44"/>
  <c r="C97" s="1"/>
  <c r="P97" s="1"/>
  <c r="P151" s="1"/>
  <c r="K5"/>
  <c r="K58" s="1"/>
  <c r="W58" s="1"/>
  <c r="K4"/>
  <c r="K57" s="1"/>
  <c r="W57" s="1"/>
  <c r="K3"/>
  <c r="K56" s="1"/>
  <c r="W56" s="1"/>
  <c r="B5"/>
  <c r="B58" s="1"/>
  <c r="N58" s="1"/>
  <c r="B4"/>
  <c r="B57" s="1"/>
  <c r="N57" s="1"/>
  <c r="B3"/>
  <c r="B56" s="1"/>
  <c r="N56" s="1"/>
  <c r="AC6" i="10"/>
  <c r="AC40" s="1"/>
  <c r="AC41" s="1"/>
  <c r="Z6"/>
  <c r="Z40" s="1"/>
  <c r="Z41" s="1"/>
  <c r="W6"/>
  <c r="W40" s="1"/>
  <c r="W41" s="1"/>
  <c r="T6"/>
  <c r="T40" s="1"/>
  <c r="T41" s="1"/>
  <c r="Q6"/>
  <c r="Q40" s="1"/>
  <c r="Q41" s="1"/>
  <c r="N6"/>
  <c r="N40" s="1"/>
  <c r="N41" s="1"/>
  <c r="K6"/>
  <c r="K40" s="1"/>
  <c r="K41" s="1"/>
  <c r="H6"/>
  <c r="E6"/>
  <c r="E40" s="1"/>
  <c r="E41" s="1"/>
  <c r="AB6"/>
  <c r="AB40" s="1"/>
  <c r="AB41" s="1"/>
  <c r="Y6"/>
  <c r="Y40" s="1"/>
  <c r="Y41" s="1"/>
  <c r="V6"/>
  <c r="V40" s="1"/>
  <c r="V41" s="1"/>
  <c r="S6"/>
  <c r="S40" s="1"/>
  <c r="S41" s="1"/>
  <c r="P6"/>
  <c r="P40" s="1"/>
  <c r="P41" s="1"/>
  <c r="M6"/>
  <c r="M40" s="1"/>
  <c r="M41" s="1"/>
  <c r="C7" i="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6"/>
  <c r="B41" i="3"/>
  <c r="B41" i="12" s="1"/>
  <c r="C7" i="3"/>
  <c r="C7" i="10" s="1"/>
  <c r="C8" i="3"/>
  <c r="C8" i="10" s="1"/>
  <c r="C9" i="3"/>
  <c r="C9" i="10" s="1"/>
  <c r="C10" i="3"/>
  <c r="C10" i="10" s="1"/>
  <c r="C11" i="3"/>
  <c r="C11" i="10" s="1"/>
  <c r="C12" i="3"/>
  <c r="C12" i="10" s="1"/>
  <c r="C13" i="3"/>
  <c r="C13" i="10" s="1"/>
  <c r="C14" i="3"/>
  <c r="C14" i="10" s="1"/>
  <c r="C15" i="3"/>
  <c r="C15" i="10" s="1"/>
  <c r="C16" i="3"/>
  <c r="C16" i="10" s="1"/>
  <c r="C17" i="3"/>
  <c r="C17" i="10" s="1"/>
  <c r="C18" i="3"/>
  <c r="C18" i="10" s="1"/>
  <c r="C19" i="3"/>
  <c r="C19" i="10" s="1"/>
  <c r="C20" i="3"/>
  <c r="C20" i="10" s="1"/>
  <c r="C21" i="3"/>
  <c r="C21" i="10" s="1"/>
  <c r="C22" i="3"/>
  <c r="C22" i="10" s="1"/>
  <c r="C23" i="3"/>
  <c r="C23" i="10" s="1"/>
  <c r="C24" i="3"/>
  <c r="C24" i="10" s="1"/>
  <c r="C25" i="3"/>
  <c r="C25" i="10" s="1"/>
  <c r="C26" i="3"/>
  <c r="C26" i="10" s="1"/>
  <c r="C27" i="3"/>
  <c r="C27" i="10" s="1"/>
  <c r="C28" i="3"/>
  <c r="C28" i="10" s="1"/>
  <c r="C29" i="3"/>
  <c r="C29" i="10" s="1"/>
  <c r="C30" i="3"/>
  <c r="C30" i="10" s="1"/>
  <c r="C31" i="3"/>
  <c r="C31" i="10" s="1"/>
  <c r="C32" i="3"/>
  <c r="C32" i="10" s="1"/>
  <c r="C33" i="3"/>
  <c r="C33" i="10" s="1"/>
  <c r="C34" i="3"/>
  <c r="C34" i="10" s="1"/>
  <c r="C35" i="3"/>
  <c r="C35" i="10" s="1"/>
  <c r="C36" i="3"/>
  <c r="C36" i="10" s="1"/>
  <c r="C37" i="3"/>
  <c r="C37" i="10" s="1"/>
  <c r="C38" i="3"/>
  <c r="C38" i="10" s="1"/>
  <c r="C39" i="3"/>
  <c r="C39" i="10" s="1"/>
  <c r="C6" i="3"/>
  <c r="C6" i="10" s="1"/>
  <c r="C4" i="3"/>
  <c r="C4" i="10" s="1"/>
  <c r="Q8" i="1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R7"/>
  <c r="Q7"/>
  <c r="E8"/>
  <c r="E61" s="1"/>
  <c r="R61" s="1"/>
  <c r="R115" s="1"/>
  <c r="E9"/>
  <c r="E62" s="1"/>
  <c r="R62" s="1"/>
  <c r="R116" s="1"/>
  <c r="E10"/>
  <c r="E63" s="1"/>
  <c r="R63" s="1"/>
  <c r="R117" s="1"/>
  <c r="E11"/>
  <c r="E64" s="1"/>
  <c r="R64" s="1"/>
  <c r="R118" s="1"/>
  <c r="E12"/>
  <c r="E65" s="1"/>
  <c r="R65" s="1"/>
  <c r="R119" s="1"/>
  <c r="E13"/>
  <c r="E66" s="1"/>
  <c r="R66" s="1"/>
  <c r="R120" s="1"/>
  <c r="E14"/>
  <c r="E67" s="1"/>
  <c r="R67" s="1"/>
  <c r="R121" s="1"/>
  <c r="E15"/>
  <c r="E68" s="1"/>
  <c r="R68" s="1"/>
  <c r="R122" s="1"/>
  <c r="E16"/>
  <c r="E69" s="1"/>
  <c r="R69" s="1"/>
  <c r="R123" s="1"/>
  <c r="E17"/>
  <c r="E70" s="1"/>
  <c r="R70" s="1"/>
  <c r="R124" s="1"/>
  <c r="E18"/>
  <c r="E71" s="1"/>
  <c r="R71" s="1"/>
  <c r="R125" s="1"/>
  <c r="E19"/>
  <c r="E72" s="1"/>
  <c r="R72" s="1"/>
  <c r="R126" s="1"/>
  <c r="E20"/>
  <c r="E73" s="1"/>
  <c r="R73" s="1"/>
  <c r="R127" s="1"/>
  <c r="E21"/>
  <c r="E74" s="1"/>
  <c r="R74" s="1"/>
  <c r="R128" s="1"/>
  <c r="E22"/>
  <c r="E75" s="1"/>
  <c r="R75" s="1"/>
  <c r="R129" s="1"/>
  <c r="E23"/>
  <c r="E76" s="1"/>
  <c r="R76" s="1"/>
  <c r="R130" s="1"/>
  <c r="E24"/>
  <c r="E77" s="1"/>
  <c r="R77" s="1"/>
  <c r="R131" s="1"/>
  <c r="E25"/>
  <c r="E78" s="1"/>
  <c r="R78" s="1"/>
  <c r="R132" s="1"/>
  <c r="E26"/>
  <c r="E79" s="1"/>
  <c r="R79" s="1"/>
  <c r="R133" s="1"/>
  <c r="E27"/>
  <c r="E80" s="1"/>
  <c r="R80" s="1"/>
  <c r="R134" s="1"/>
  <c r="E28"/>
  <c r="E81" s="1"/>
  <c r="R81" s="1"/>
  <c r="R135" s="1"/>
  <c r="E29"/>
  <c r="E82" s="1"/>
  <c r="R82" s="1"/>
  <c r="R136" s="1"/>
  <c r="E30"/>
  <c r="E83" s="1"/>
  <c r="R83" s="1"/>
  <c r="R137" s="1"/>
  <c r="E31"/>
  <c r="E84" s="1"/>
  <c r="R84" s="1"/>
  <c r="R138" s="1"/>
  <c r="E32"/>
  <c r="E85" s="1"/>
  <c r="R85" s="1"/>
  <c r="R139" s="1"/>
  <c r="E33"/>
  <c r="E86" s="1"/>
  <c r="R86" s="1"/>
  <c r="R140" s="1"/>
  <c r="E34"/>
  <c r="E87" s="1"/>
  <c r="R87" s="1"/>
  <c r="R141" s="1"/>
  <c r="E35"/>
  <c r="E88" s="1"/>
  <c r="R88" s="1"/>
  <c r="R142" s="1"/>
  <c r="E36"/>
  <c r="E89" s="1"/>
  <c r="R89" s="1"/>
  <c r="R143" s="1"/>
  <c r="E37"/>
  <c r="E90" s="1"/>
  <c r="R90" s="1"/>
  <c r="R144" s="1"/>
  <c r="E38"/>
  <c r="E91" s="1"/>
  <c r="R91" s="1"/>
  <c r="R145" s="1"/>
  <c r="E39"/>
  <c r="E92" s="1"/>
  <c r="R92" s="1"/>
  <c r="R146" s="1"/>
  <c r="E40"/>
  <c r="E93" s="1"/>
  <c r="R93" s="1"/>
  <c r="R147" s="1"/>
  <c r="D8"/>
  <c r="D61" s="1"/>
  <c r="Q61" s="1"/>
  <c r="Q115" s="1"/>
  <c r="D66"/>
  <c r="Q66" s="1"/>
  <c r="Q120" s="1"/>
  <c r="D71"/>
  <c r="Q71" s="1"/>
  <c r="Q125" s="1"/>
  <c r="E7"/>
  <c r="E60" s="1"/>
  <c r="R60" s="1"/>
  <c r="R114" s="1"/>
  <c r="D7"/>
  <c r="D60" s="1"/>
  <c r="Q60" s="1"/>
  <c r="Q114" s="1"/>
  <c r="C7" i="9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6"/>
  <c r="B30" i="11"/>
  <c r="B82" s="1"/>
  <c r="B7"/>
  <c r="B59" s="1"/>
  <c r="B8"/>
  <c r="B60" s="1"/>
  <c r="B9"/>
  <c r="B61" s="1"/>
  <c r="B10"/>
  <c r="B62" s="1"/>
  <c r="B11"/>
  <c r="B63" s="1"/>
  <c r="B12"/>
  <c r="B64" s="1"/>
  <c r="B13"/>
  <c r="B65" s="1"/>
  <c r="B14"/>
  <c r="B66" s="1"/>
  <c r="B15"/>
  <c r="B67" s="1"/>
  <c r="B16"/>
  <c r="B68" s="1"/>
  <c r="B17"/>
  <c r="B69" s="1"/>
  <c r="B18"/>
  <c r="B70" s="1"/>
  <c r="B19"/>
  <c r="B71" s="1"/>
  <c r="B20"/>
  <c r="B72" s="1"/>
  <c r="B21"/>
  <c r="B73" s="1"/>
  <c r="B22"/>
  <c r="B74" s="1"/>
  <c r="B23"/>
  <c r="B75" s="1"/>
  <c r="B24"/>
  <c r="B76" s="1"/>
  <c r="B25"/>
  <c r="B77" s="1"/>
  <c r="B26"/>
  <c r="B78" s="1"/>
  <c r="B27"/>
  <c r="B79" s="1"/>
  <c r="B28"/>
  <c r="B80" s="1"/>
  <c r="B29"/>
  <c r="B81" s="1"/>
  <c r="B31"/>
  <c r="B83" s="1"/>
  <c r="B32"/>
  <c r="B84" s="1"/>
  <c r="B33"/>
  <c r="B85" s="1"/>
  <c r="B34"/>
  <c r="B86" s="1"/>
  <c r="B35"/>
  <c r="B87" s="1"/>
  <c r="B36"/>
  <c r="B88" s="1"/>
  <c r="B37"/>
  <c r="B89" s="1"/>
  <c r="B38"/>
  <c r="B90" s="1"/>
  <c r="B39"/>
  <c r="B91" s="1"/>
  <c r="B40"/>
  <c r="B92" s="1"/>
  <c r="A39"/>
  <c r="S39" s="1"/>
  <c r="A40"/>
  <c r="A92" s="1"/>
  <c r="A35"/>
  <c r="S35" s="1"/>
  <c r="A36"/>
  <c r="A88" s="1"/>
  <c r="A37"/>
  <c r="S37" s="1"/>
  <c r="A38"/>
  <c r="A90" s="1"/>
  <c r="A7"/>
  <c r="S7" s="1"/>
  <c r="A8"/>
  <c r="A60" s="1"/>
  <c r="A9"/>
  <c r="S9" s="1"/>
  <c r="A10"/>
  <c r="A62" s="1"/>
  <c r="A11"/>
  <c r="S11" s="1"/>
  <c r="A12"/>
  <c r="A64" s="1"/>
  <c r="A13"/>
  <c r="S13" s="1"/>
  <c r="A14"/>
  <c r="A66" s="1"/>
  <c r="A15"/>
  <c r="S15" s="1"/>
  <c r="A16"/>
  <c r="A68" s="1"/>
  <c r="A17"/>
  <c r="S17" s="1"/>
  <c r="A18"/>
  <c r="A70" s="1"/>
  <c r="A19"/>
  <c r="S19" s="1"/>
  <c r="A20"/>
  <c r="A72" s="1"/>
  <c r="A21"/>
  <c r="S21" s="1"/>
  <c r="A22"/>
  <c r="A74" s="1"/>
  <c r="A23"/>
  <c r="S23" s="1"/>
  <c r="A24"/>
  <c r="A76" s="1"/>
  <c r="A25"/>
  <c r="S25" s="1"/>
  <c r="A26"/>
  <c r="A78" s="1"/>
  <c r="A27"/>
  <c r="S27" s="1"/>
  <c r="A28"/>
  <c r="A80" s="1"/>
  <c r="A29"/>
  <c r="S29" s="1"/>
  <c r="A30"/>
  <c r="A82" s="1"/>
  <c r="A31"/>
  <c r="S31" s="1"/>
  <c r="A32"/>
  <c r="A84" s="1"/>
  <c r="A33"/>
  <c r="S33" s="1"/>
  <c r="A34"/>
  <c r="A86" s="1"/>
  <c r="B6"/>
  <c r="T6" s="1"/>
  <c r="A6"/>
  <c r="A58" s="1"/>
  <c r="AC6" i="3"/>
  <c r="Z6"/>
  <c r="Z40" s="1"/>
  <c r="T6"/>
  <c r="W6"/>
  <c r="W40" s="1"/>
  <c r="Q6"/>
  <c r="K6"/>
  <c r="K40" s="1"/>
  <c r="H6"/>
  <c r="E6"/>
  <c r="AB6"/>
  <c r="AB40" s="1"/>
  <c r="Y6"/>
  <c r="Y40" s="1"/>
  <c r="V6"/>
  <c r="V40" s="1"/>
  <c r="S6"/>
  <c r="S40" s="1"/>
  <c r="P6"/>
  <c r="P40" s="1"/>
  <c r="N6"/>
  <c r="M6"/>
  <c r="B11" i="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39" i="9"/>
  <c r="B35"/>
  <c r="B36"/>
  <c r="B37"/>
  <c r="B38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C5"/>
  <c r="B5"/>
  <c r="B6" i="8"/>
  <c r="B7"/>
  <c r="B8"/>
  <c r="B9"/>
  <c r="B10"/>
  <c r="B5"/>
  <c r="C5"/>
  <c r="B37" i="3"/>
  <c r="B37" i="10" s="1"/>
  <c r="B38" i="3"/>
  <c r="B38" i="10" s="1"/>
  <c r="B39" i="3"/>
  <c r="B39" i="10" s="1"/>
  <c r="B7" i="3"/>
  <c r="B7" i="10" s="1"/>
  <c r="B8" i="3"/>
  <c r="B8" i="10" s="1"/>
  <c r="B9" i="3"/>
  <c r="B9" i="10" s="1"/>
  <c r="B10" i="3"/>
  <c r="B10" i="10" s="1"/>
  <c r="B11" i="3"/>
  <c r="B11" i="10" s="1"/>
  <c r="B12" i="3"/>
  <c r="B12" i="10" s="1"/>
  <c r="B13" i="3"/>
  <c r="B13" i="10" s="1"/>
  <c r="B14" i="3"/>
  <c r="B14" i="10" s="1"/>
  <c r="B15" i="3"/>
  <c r="B15" i="10" s="1"/>
  <c r="B16" i="3"/>
  <c r="B16" i="10" s="1"/>
  <c r="B17" i="3"/>
  <c r="B17" i="10" s="1"/>
  <c r="B18" i="3"/>
  <c r="B18" i="10" s="1"/>
  <c r="B19" i="3"/>
  <c r="B19" i="10" s="1"/>
  <c r="B20" i="3"/>
  <c r="B20" i="10" s="1"/>
  <c r="B21" i="3"/>
  <c r="B21" i="10" s="1"/>
  <c r="B22" i="3"/>
  <c r="B22" i="10" s="1"/>
  <c r="B23" i="3"/>
  <c r="B23" i="10" s="1"/>
  <c r="B24" i="3"/>
  <c r="B24" i="10" s="1"/>
  <c r="B25" i="3"/>
  <c r="B25" i="10" s="1"/>
  <c r="B26" i="3"/>
  <c r="B26" i="10" s="1"/>
  <c r="B27" i="3"/>
  <c r="B27" i="10" s="1"/>
  <c r="B28" i="3"/>
  <c r="B28" i="10" s="1"/>
  <c r="B29" i="3"/>
  <c r="B29" i="10" s="1"/>
  <c r="B30" i="3"/>
  <c r="B30" i="10" s="1"/>
  <c r="B31" i="3"/>
  <c r="B31" i="10" s="1"/>
  <c r="B32" i="3"/>
  <c r="B32" i="10" s="1"/>
  <c r="B33" i="3"/>
  <c r="B33" i="10" s="1"/>
  <c r="B34" i="3"/>
  <c r="B34" i="10" s="1"/>
  <c r="B35" i="3"/>
  <c r="B35" i="10" s="1"/>
  <c r="B36" i="3"/>
  <c r="B36" i="10" s="1"/>
  <c r="B4" i="3"/>
  <c r="B4" i="10" s="1"/>
  <c r="B6" i="3"/>
  <c r="B6" i="10" s="1"/>
  <c r="W94" i="1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K8"/>
  <c r="K9"/>
  <c r="K11"/>
  <c r="K13"/>
  <c r="K15"/>
  <c r="K17"/>
  <c r="K19"/>
  <c r="K21"/>
  <c r="K23"/>
  <c r="K25"/>
  <c r="K27"/>
  <c r="K29"/>
  <c r="K31"/>
  <c r="K33"/>
  <c r="K35"/>
  <c r="K37"/>
  <c r="K39"/>
  <c r="K40"/>
  <c r="K38"/>
  <c r="K36"/>
  <c r="K34"/>
  <c r="K32"/>
  <c r="K30"/>
  <c r="K28"/>
  <c r="K26"/>
  <c r="K24"/>
  <c r="K22"/>
  <c r="K20"/>
  <c r="K18"/>
  <c r="K16"/>
  <c r="K14"/>
  <c r="K12"/>
  <c r="K10"/>
  <c r="AD61" i="11" l="1"/>
  <c r="AD63"/>
  <c r="AD65"/>
  <c r="AD67"/>
  <c r="AD69"/>
  <c r="AD71"/>
  <c r="AD73"/>
  <c r="AD75"/>
  <c r="AD77"/>
  <c r="AD79"/>
  <c r="AD81"/>
  <c r="AD83"/>
  <c r="AD85"/>
  <c r="AD87"/>
  <c r="AD89"/>
  <c r="AD91"/>
  <c r="AD60"/>
  <c r="AD62"/>
  <c r="AD64"/>
  <c r="AD66"/>
  <c r="AD68"/>
  <c r="AD70"/>
  <c r="AD72"/>
  <c r="AD74"/>
  <c r="AD76"/>
  <c r="AD78"/>
  <c r="AD80"/>
  <c r="AD82"/>
  <c r="AD84"/>
  <c r="AD86"/>
  <c r="AD88"/>
  <c r="AD90"/>
  <c r="AD92"/>
  <c r="AD59"/>
  <c r="V40" i="12"/>
  <c r="V41" s="1"/>
  <c r="R34" i="10"/>
  <c r="AC40" i="3"/>
  <c r="AC41" s="1"/>
  <c r="T40"/>
  <c r="T41" s="1"/>
  <c r="Q40"/>
  <c r="Q41" s="1"/>
  <c r="N40"/>
  <c r="N41" s="1"/>
  <c r="K41"/>
  <c r="W41"/>
  <c r="Z41"/>
  <c r="M40"/>
  <c r="M41" s="1"/>
  <c r="X62" i="1"/>
  <c r="E40" i="3"/>
  <c r="E41" s="1"/>
  <c r="I39"/>
  <c r="I37"/>
  <c r="I35"/>
  <c r="I33"/>
  <c r="I31"/>
  <c r="I29"/>
  <c r="I27"/>
  <c r="I25"/>
  <c r="I23"/>
  <c r="I21"/>
  <c r="I19"/>
  <c r="I17"/>
  <c r="I15"/>
  <c r="I13"/>
  <c r="I11"/>
  <c r="I9"/>
  <c r="I7"/>
  <c r="X61" i="1"/>
  <c r="H40" i="3"/>
  <c r="H41" s="1"/>
  <c r="H40" i="10"/>
  <c r="H41" s="1"/>
  <c r="J40" i="3"/>
  <c r="J41" s="1"/>
  <c r="E40" i="12"/>
  <c r="E41" s="1"/>
  <c r="X64" i="1"/>
  <c r="X66"/>
  <c r="X68"/>
  <c r="X70"/>
  <c r="X72"/>
  <c r="X74"/>
  <c r="X76"/>
  <c r="X78"/>
  <c r="X80"/>
  <c r="X82"/>
  <c r="X84"/>
  <c r="X86"/>
  <c r="X88"/>
  <c r="X90"/>
  <c r="X92"/>
  <c r="X94"/>
  <c r="L12"/>
  <c r="X63"/>
  <c r="X65"/>
  <c r="X67"/>
  <c r="X69"/>
  <c r="X71"/>
  <c r="X73"/>
  <c r="X75"/>
  <c r="X77"/>
  <c r="X79"/>
  <c r="X81"/>
  <c r="X83"/>
  <c r="X85"/>
  <c r="X87"/>
  <c r="X89"/>
  <c r="X91"/>
  <c r="X93"/>
  <c r="L10"/>
  <c r="L16"/>
  <c r="L20"/>
  <c r="L24"/>
  <c r="L28"/>
  <c r="L32"/>
  <c r="L36"/>
  <c r="L40"/>
  <c r="L37"/>
  <c r="L33"/>
  <c r="L29"/>
  <c r="L25"/>
  <c r="L21"/>
  <c r="L17"/>
  <c r="L13"/>
  <c r="L9"/>
  <c r="I38" i="3"/>
  <c r="I32"/>
  <c r="I22"/>
  <c r="AE22" s="1"/>
  <c r="AF22" s="1"/>
  <c r="F38" i="12"/>
  <c r="F36"/>
  <c r="F34"/>
  <c r="F32"/>
  <c r="F30"/>
  <c r="F28"/>
  <c r="F26"/>
  <c r="F24"/>
  <c r="F22"/>
  <c r="F20"/>
  <c r="F18"/>
  <c r="F16"/>
  <c r="F14"/>
  <c r="F12"/>
  <c r="F10"/>
  <c r="F8"/>
  <c r="I38"/>
  <c r="I36"/>
  <c r="AE36" s="1"/>
  <c r="AF36" s="1"/>
  <c r="I34"/>
  <c r="I32"/>
  <c r="I30"/>
  <c r="I28"/>
  <c r="I26"/>
  <c r="I24"/>
  <c r="AE24" s="1"/>
  <c r="AF24" s="1"/>
  <c r="I22"/>
  <c r="I20"/>
  <c r="I18"/>
  <c r="I16"/>
  <c r="I14"/>
  <c r="I12"/>
  <c r="AE12" s="1"/>
  <c r="AF12" s="1"/>
  <c r="I10"/>
  <c r="I8"/>
  <c r="AE8" s="1"/>
  <c r="AF8" s="1"/>
  <c r="F39" i="10"/>
  <c r="F37"/>
  <c r="F35"/>
  <c r="F33"/>
  <c r="F31"/>
  <c r="F29"/>
  <c r="F27"/>
  <c r="F25"/>
  <c r="F23"/>
  <c r="F21"/>
  <c r="F19"/>
  <c r="F17"/>
  <c r="F15"/>
  <c r="F13"/>
  <c r="F11"/>
  <c r="F9"/>
  <c r="F7"/>
  <c r="I39"/>
  <c r="I37"/>
  <c r="AE37" s="1"/>
  <c r="AF37" s="1"/>
  <c r="I35"/>
  <c r="AE35" s="1"/>
  <c r="AF35" s="1"/>
  <c r="I33"/>
  <c r="AE33" s="1"/>
  <c r="AF33" s="1"/>
  <c r="I31"/>
  <c r="I29"/>
  <c r="AE29" s="1"/>
  <c r="AF29" s="1"/>
  <c r="I27"/>
  <c r="AE27" s="1"/>
  <c r="AF27" s="1"/>
  <c r="I25"/>
  <c r="AE25" s="1"/>
  <c r="AF25" s="1"/>
  <c r="I23"/>
  <c r="I21"/>
  <c r="AE21" s="1"/>
  <c r="AF21" s="1"/>
  <c r="I19"/>
  <c r="AE19" s="1"/>
  <c r="AF19" s="1"/>
  <c r="I17"/>
  <c r="AE17" s="1"/>
  <c r="AF17" s="1"/>
  <c r="I15"/>
  <c r="I13"/>
  <c r="AE13" s="1"/>
  <c r="AF13" s="1"/>
  <c r="I11"/>
  <c r="AE11" s="1"/>
  <c r="AF11" s="1"/>
  <c r="I9"/>
  <c r="AE9" s="1"/>
  <c r="AF9" s="1"/>
  <c r="I7"/>
  <c r="L14" i="1"/>
  <c r="L18"/>
  <c r="L22"/>
  <c r="L26"/>
  <c r="L30"/>
  <c r="L34"/>
  <c r="L38"/>
  <c r="L39"/>
  <c r="L35"/>
  <c r="L31"/>
  <c r="L27"/>
  <c r="L23"/>
  <c r="L19"/>
  <c r="L15"/>
  <c r="L11"/>
  <c r="L8"/>
  <c r="L41"/>
  <c r="F26" i="3"/>
  <c r="C27" i="11" s="1"/>
  <c r="F39" i="12"/>
  <c r="F37"/>
  <c r="F35"/>
  <c r="F33"/>
  <c r="F31"/>
  <c r="F29"/>
  <c r="F27"/>
  <c r="F25"/>
  <c r="F23"/>
  <c r="F21"/>
  <c r="F19"/>
  <c r="F17"/>
  <c r="F15"/>
  <c r="F13"/>
  <c r="F11"/>
  <c r="F9"/>
  <c r="F7"/>
  <c r="I39"/>
  <c r="AE39" s="1"/>
  <c r="AF39" s="1"/>
  <c r="I37"/>
  <c r="AE37" s="1"/>
  <c r="AF37" s="1"/>
  <c r="I35"/>
  <c r="AE35" s="1"/>
  <c r="AF35" s="1"/>
  <c r="I33"/>
  <c r="I31"/>
  <c r="AE31" s="1"/>
  <c r="AF31" s="1"/>
  <c r="I29"/>
  <c r="AE29" s="1"/>
  <c r="AF29" s="1"/>
  <c r="I27"/>
  <c r="AE27" s="1"/>
  <c r="AF27" s="1"/>
  <c r="I25"/>
  <c r="I23"/>
  <c r="AE23" s="1"/>
  <c r="AF23" s="1"/>
  <c r="I21"/>
  <c r="AE21" s="1"/>
  <c r="AF21" s="1"/>
  <c r="I19"/>
  <c r="AE19" s="1"/>
  <c r="AF19" s="1"/>
  <c r="I17"/>
  <c r="I15"/>
  <c r="AE15" s="1"/>
  <c r="AF15" s="1"/>
  <c r="I13"/>
  <c r="AE13" s="1"/>
  <c r="AF13" s="1"/>
  <c r="I11"/>
  <c r="AE11" s="1"/>
  <c r="AF11" s="1"/>
  <c r="I9"/>
  <c r="I7"/>
  <c r="AE7" s="1"/>
  <c r="AF7" s="1"/>
  <c r="F38" i="10"/>
  <c r="F36"/>
  <c r="F34"/>
  <c r="F32"/>
  <c r="F30"/>
  <c r="F28"/>
  <c r="F26"/>
  <c r="F24"/>
  <c r="F22"/>
  <c r="F20"/>
  <c r="F18"/>
  <c r="F16"/>
  <c r="F14"/>
  <c r="F12"/>
  <c r="F10"/>
  <c r="F8"/>
  <c r="I38"/>
  <c r="I36"/>
  <c r="I34"/>
  <c r="I32"/>
  <c r="I30"/>
  <c r="I28"/>
  <c r="I26"/>
  <c r="I24"/>
  <c r="I22"/>
  <c r="I20"/>
  <c r="I18"/>
  <c r="I16"/>
  <c r="I14"/>
  <c r="I12"/>
  <c r="I10"/>
  <c r="I8"/>
  <c r="L63" i="1"/>
  <c r="X41"/>
  <c r="AE39" i="10"/>
  <c r="AF39" s="1"/>
  <c r="AE31"/>
  <c r="AF31" s="1"/>
  <c r="AE23"/>
  <c r="AF23" s="1"/>
  <c r="AE15"/>
  <c r="AF15" s="1"/>
  <c r="AE7"/>
  <c r="AF7" s="1"/>
  <c r="I36" i="3"/>
  <c r="AE36" s="1"/>
  <c r="AF36" s="1"/>
  <c r="I34"/>
  <c r="AE34" s="1"/>
  <c r="AF34" s="1"/>
  <c r="I30"/>
  <c r="AE30" s="1"/>
  <c r="AF30" s="1"/>
  <c r="I28"/>
  <c r="D29" i="11" s="1"/>
  <c r="I26" i="3"/>
  <c r="AE26" s="1"/>
  <c r="AF26" s="1"/>
  <c r="I24"/>
  <c r="D25" i="11" s="1"/>
  <c r="I20" i="3"/>
  <c r="AE20" s="1"/>
  <c r="AF20" s="1"/>
  <c r="I18"/>
  <c r="D19" i="11" s="1"/>
  <c r="I16" i="3"/>
  <c r="AE16" s="1"/>
  <c r="AF16" s="1"/>
  <c r="I14"/>
  <c r="AE14" s="1"/>
  <c r="AF14" s="1"/>
  <c r="I12"/>
  <c r="AE12" s="1"/>
  <c r="AF12" s="1"/>
  <c r="I10"/>
  <c r="AE10" s="1"/>
  <c r="AF10" s="1"/>
  <c r="I8"/>
  <c r="AE8" s="1"/>
  <c r="AF8" s="1"/>
  <c r="AE32" i="12"/>
  <c r="AF32" s="1"/>
  <c r="AE28"/>
  <c r="AF28" s="1"/>
  <c r="AE20"/>
  <c r="AF20" s="1"/>
  <c r="AE14"/>
  <c r="AF14" s="1"/>
  <c r="AE10"/>
  <c r="AF10" s="1"/>
  <c r="AE33"/>
  <c r="AF33" s="1"/>
  <c r="AE25"/>
  <c r="AF25" s="1"/>
  <c r="AE17"/>
  <c r="AF17" s="1"/>
  <c r="AE9"/>
  <c r="AF9" s="1"/>
  <c r="AE39" i="3"/>
  <c r="AF39" s="1"/>
  <c r="AE38"/>
  <c r="AF38" s="1"/>
  <c r="AE37"/>
  <c r="AF37" s="1"/>
  <c r="AE35"/>
  <c r="AF35" s="1"/>
  <c r="AE33"/>
  <c r="AF33" s="1"/>
  <c r="AE32"/>
  <c r="AF32" s="1"/>
  <c r="AE31"/>
  <c r="AF31" s="1"/>
  <c r="AE29"/>
  <c r="AF29" s="1"/>
  <c r="AE27"/>
  <c r="AF27" s="1"/>
  <c r="AE25"/>
  <c r="AF25" s="1"/>
  <c r="AE23"/>
  <c r="AF23" s="1"/>
  <c r="AE21"/>
  <c r="AF21" s="1"/>
  <c r="AE19"/>
  <c r="AF19" s="1"/>
  <c r="AE18"/>
  <c r="AF18" s="1"/>
  <c r="AE17"/>
  <c r="AF17" s="1"/>
  <c r="AE15"/>
  <c r="AF15" s="1"/>
  <c r="AE13"/>
  <c r="AF13" s="1"/>
  <c r="AE11"/>
  <c r="AF11" s="1"/>
  <c r="AE9"/>
  <c r="AF9" s="1"/>
  <c r="AE7"/>
  <c r="AF7" s="1"/>
  <c r="X9" i="1"/>
  <c r="G40" i="3"/>
  <c r="G41" s="1"/>
  <c r="AE38" i="12"/>
  <c r="AF38" s="1"/>
  <c r="AE26"/>
  <c r="AF26" s="1"/>
  <c r="AE16"/>
  <c r="AF16" s="1"/>
  <c r="E24" i="11"/>
  <c r="X40" i="1"/>
  <c r="X38"/>
  <c r="X36"/>
  <c r="X34"/>
  <c r="X32"/>
  <c r="X30"/>
  <c r="X28"/>
  <c r="X26"/>
  <c r="X24"/>
  <c r="X22"/>
  <c r="X20"/>
  <c r="X18"/>
  <c r="X16"/>
  <c r="X14"/>
  <c r="X12"/>
  <c r="X10"/>
  <c r="X8"/>
  <c r="X39"/>
  <c r="X37"/>
  <c r="X35"/>
  <c r="X33"/>
  <c r="X31"/>
  <c r="X29"/>
  <c r="X27"/>
  <c r="X25"/>
  <c r="X23"/>
  <c r="X21"/>
  <c r="X19"/>
  <c r="X17"/>
  <c r="X15"/>
  <c r="X13"/>
  <c r="X11"/>
  <c r="L94"/>
  <c r="L92"/>
  <c r="L90"/>
  <c r="L88"/>
  <c r="L86"/>
  <c r="L84"/>
  <c r="L82"/>
  <c r="L80"/>
  <c r="L78"/>
  <c r="L76"/>
  <c r="L74"/>
  <c r="L72"/>
  <c r="L70"/>
  <c r="L68"/>
  <c r="L66"/>
  <c r="L64"/>
  <c r="L62"/>
  <c r="L61"/>
  <c r="L93"/>
  <c r="L91"/>
  <c r="L89"/>
  <c r="L87"/>
  <c r="L85"/>
  <c r="L83"/>
  <c r="L81"/>
  <c r="L79"/>
  <c r="L77"/>
  <c r="L75"/>
  <c r="L73"/>
  <c r="L71"/>
  <c r="L69"/>
  <c r="L67"/>
  <c r="L65"/>
  <c r="D40" i="3"/>
  <c r="D41" s="1"/>
  <c r="D47" i="9"/>
  <c r="F47"/>
  <c r="H47"/>
  <c r="J47"/>
  <c r="L47"/>
  <c r="N47"/>
  <c r="P47"/>
  <c r="R47"/>
  <c r="T47"/>
  <c r="AD6" i="3"/>
  <c r="E47" i="9"/>
  <c r="G47"/>
  <c r="I47"/>
  <c r="K47"/>
  <c r="M47"/>
  <c r="O47"/>
  <c r="Q47"/>
  <c r="S47"/>
  <c r="U47"/>
  <c r="A91" i="11"/>
  <c r="A89"/>
  <c r="T40"/>
  <c r="AF43"/>
  <c r="AB41" i="3"/>
  <c r="Y41"/>
  <c r="V41"/>
  <c r="S41"/>
  <c r="P41"/>
  <c r="AB20" i="11"/>
  <c r="AB8"/>
  <c r="G25"/>
  <c r="H11"/>
  <c r="K10"/>
  <c r="AD6" i="12"/>
  <c r="Z38" i="11"/>
  <c r="Z28"/>
  <c r="Z24"/>
  <c r="Z16"/>
  <c r="H149" i="1"/>
  <c r="H150" s="1"/>
  <c r="K95"/>
  <c r="W95"/>
  <c r="J149"/>
  <c r="E149"/>
  <c r="E204" s="1"/>
  <c r="I149"/>
  <c r="I150" s="1"/>
  <c r="C40" i="11"/>
  <c r="C38"/>
  <c r="C36"/>
  <c r="C34"/>
  <c r="C32"/>
  <c r="C30"/>
  <c r="C28"/>
  <c r="C26"/>
  <c r="C24"/>
  <c r="C22"/>
  <c r="C20"/>
  <c r="C18"/>
  <c r="C16"/>
  <c r="C14"/>
  <c r="C12"/>
  <c r="C10"/>
  <c r="D39"/>
  <c r="D37"/>
  <c r="D33"/>
  <c r="D31"/>
  <c r="D27"/>
  <c r="D23"/>
  <c r="D21"/>
  <c r="D17"/>
  <c r="D13"/>
  <c r="D9"/>
  <c r="C39"/>
  <c r="C37"/>
  <c r="C35"/>
  <c r="C33"/>
  <c r="C31"/>
  <c r="C29"/>
  <c r="C25"/>
  <c r="C23"/>
  <c r="C21"/>
  <c r="C19"/>
  <c r="C17"/>
  <c r="C15"/>
  <c r="C13"/>
  <c r="C11"/>
  <c r="C9"/>
  <c r="D40"/>
  <c r="D38"/>
  <c r="D36"/>
  <c r="D34"/>
  <c r="D32"/>
  <c r="D30"/>
  <c r="D28"/>
  <c r="D26"/>
  <c r="D24"/>
  <c r="D22"/>
  <c r="D20"/>
  <c r="D18"/>
  <c r="D16"/>
  <c r="D14"/>
  <c r="D12"/>
  <c r="D10"/>
  <c r="K42" i="1"/>
  <c r="K43" s="1"/>
  <c r="V96"/>
  <c r="J96"/>
  <c r="W96"/>
  <c r="W42"/>
  <c r="W43" s="1"/>
  <c r="H96"/>
  <c r="I40" i="11"/>
  <c r="B4" i="12"/>
  <c r="B6"/>
  <c r="B7"/>
  <c r="B8"/>
  <c r="C9"/>
  <c r="B10"/>
  <c r="C11"/>
  <c r="C12"/>
  <c r="B13"/>
  <c r="C14"/>
  <c r="B15"/>
  <c r="B16"/>
  <c r="C17"/>
  <c r="C18"/>
  <c r="B19"/>
  <c r="B20"/>
  <c r="C21"/>
  <c r="B22"/>
  <c r="C23"/>
  <c r="B24"/>
  <c r="C25"/>
  <c r="B26"/>
  <c r="C27"/>
  <c r="C28"/>
  <c r="B29"/>
  <c r="C30"/>
  <c r="B31"/>
  <c r="B32"/>
  <c r="C33"/>
  <c r="C34"/>
  <c r="B35"/>
  <c r="B36"/>
  <c r="C37"/>
  <c r="C38"/>
  <c r="B39"/>
  <c r="C4"/>
  <c r="C6"/>
  <c r="C7"/>
  <c r="C8"/>
  <c r="B9"/>
  <c r="C10"/>
  <c r="B11"/>
  <c r="B12"/>
  <c r="C13"/>
  <c r="B14"/>
  <c r="C15"/>
  <c r="C16"/>
  <c r="B17"/>
  <c r="B18"/>
  <c r="C19"/>
  <c r="C20"/>
  <c r="B21"/>
  <c r="C22"/>
  <c r="B23"/>
  <c r="C24"/>
  <c r="B25"/>
  <c r="C26"/>
  <c r="B27"/>
  <c r="B28"/>
  <c r="C29"/>
  <c r="B30"/>
  <c r="C31"/>
  <c r="C32"/>
  <c r="B33"/>
  <c r="B34"/>
  <c r="C35"/>
  <c r="C36"/>
  <c r="B37"/>
  <c r="B38"/>
  <c r="C39"/>
  <c r="K40" i="11"/>
  <c r="F13"/>
  <c r="G29"/>
  <c r="G21"/>
  <c r="I35"/>
  <c r="H35"/>
  <c r="H15"/>
  <c r="K12"/>
  <c r="K18"/>
  <c r="K22"/>
  <c r="K24"/>
  <c r="K30"/>
  <c r="K32"/>
  <c r="K38"/>
  <c r="F39"/>
  <c r="F37"/>
  <c r="F35"/>
  <c r="F33"/>
  <c r="F31"/>
  <c r="F29"/>
  <c r="F27"/>
  <c r="F25"/>
  <c r="F23"/>
  <c r="F21"/>
  <c r="F19"/>
  <c r="F17"/>
  <c r="F15"/>
  <c r="F11"/>
  <c r="G39"/>
  <c r="G37"/>
  <c r="G35"/>
  <c r="G27"/>
  <c r="G23"/>
  <c r="G19"/>
  <c r="G15"/>
  <c r="G13"/>
  <c r="G11"/>
  <c r="G9"/>
  <c r="H39"/>
  <c r="H37"/>
  <c r="H33"/>
  <c r="H31"/>
  <c r="H29"/>
  <c r="H27"/>
  <c r="H25"/>
  <c r="H23"/>
  <c r="H21"/>
  <c r="H19"/>
  <c r="H17"/>
  <c r="H13"/>
  <c r="H9"/>
  <c r="I25"/>
  <c r="I19"/>
  <c r="I17"/>
  <c r="I11"/>
  <c r="I9"/>
  <c r="AA6" i="3"/>
  <c r="J23" i="11"/>
  <c r="J21"/>
  <c r="F34"/>
  <c r="F30"/>
  <c r="F26"/>
  <c r="F22"/>
  <c r="F18"/>
  <c r="G36"/>
  <c r="G16"/>
  <c r="G12"/>
  <c r="I22"/>
  <c r="I20"/>
  <c r="I18"/>
  <c r="I14"/>
  <c r="I12"/>
  <c r="I10"/>
  <c r="H28"/>
  <c r="H24"/>
  <c r="H20"/>
  <c r="J40"/>
  <c r="J38"/>
  <c r="J32"/>
  <c r="J28"/>
  <c r="J24"/>
  <c r="J16"/>
  <c r="R94" i="1"/>
  <c r="R148" s="1"/>
  <c r="V33" i="11"/>
  <c r="J6" i="10"/>
  <c r="V38" i="11"/>
  <c r="W33"/>
  <c r="AC40"/>
  <c r="AC36"/>
  <c r="AC32"/>
  <c r="AC28"/>
  <c r="AC26"/>
  <c r="AC24"/>
  <c r="AC22"/>
  <c r="AC20"/>
  <c r="AC18"/>
  <c r="AC16"/>
  <c r="AC14"/>
  <c r="AC12"/>
  <c r="AC8"/>
  <c r="AC39"/>
  <c r="AC37"/>
  <c r="AC35"/>
  <c r="AC33"/>
  <c r="AC31"/>
  <c r="AC29"/>
  <c r="AC27"/>
  <c r="AC25"/>
  <c r="AC23"/>
  <c r="AC21"/>
  <c r="AC19"/>
  <c r="AC17"/>
  <c r="AC15"/>
  <c r="AC13"/>
  <c r="AC11"/>
  <c r="AC9"/>
  <c r="AC38"/>
  <c r="AC34"/>
  <c r="AC30"/>
  <c r="AC10"/>
  <c r="AA7"/>
  <c r="AA41" s="1"/>
  <c r="X6" i="3"/>
  <c r="K35" i="11"/>
  <c r="K39"/>
  <c r="AB38"/>
  <c r="AB36"/>
  <c r="AB34"/>
  <c r="AB32"/>
  <c r="AB26"/>
  <c r="AB24"/>
  <c r="AB22"/>
  <c r="AB16"/>
  <c r="AB10"/>
  <c r="Z40"/>
  <c r="Z36"/>
  <c r="Z32"/>
  <c r="Z20"/>
  <c r="Z14"/>
  <c r="Z12"/>
  <c r="Z10"/>
  <c r="Y40"/>
  <c r="Y28"/>
  <c r="Y18"/>
  <c r="Y16"/>
  <c r="Y12"/>
  <c r="K142" i="1"/>
  <c r="Q205"/>
  <c r="D260"/>
  <c r="W148"/>
  <c r="W146"/>
  <c r="W144"/>
  <c r="T169"/>
  <c r="H224"/>
  <c r="T225" s="1"/>
  <c r="V169"/>
  <c r="J224"/>
  <c r="V225" s="1"/>
  <c r="V29" i="11"/>
  <c r="V27"/>
  <c r="V23"/>
  <c r="V21"/>
  <c r="V19"/>
  <c r="V17"/>
  <c r="V15"/>
  <c r="V13"/>
  <c r="V11"/>
  <c r="V9"/>
  <c r="W39"/>
  <c r="W37"/>
  <c r="P3" i="1"/>
  <c r="P5"/>
  <c r="S2"/>
  <c r="T55"/>
  <c r="B111"/>
  <c r="K112"/>
  <c r="C151"/>
  <c r="D206" s="1"/>
  <c r="D148"/>
  <c r="D203" s="1"/>
  <c r="D146"/>
  <c r="D201" s="1"/>
  <c r="D144"/>
  <c r="D199" s="1"/>
  <c r="D142"/>
  <c r="D197" s="1"/>
  <c r="D140"/>
  <c r="D195" s="1"/>
  <c r="D138"/>
  <c r="D193" s="1"/>
  <c r="D136"/>
  <c r="D191" s="1"/>
  <c r="D134"/>
  <c r="D189" s="1"/>
  <c r="D132"/>
  <c r="D187" s="1"/>
  <c r="D130"/>
  <c r="D185" s="1"/>
  <c r="D128"/>
  <c r="D183" s="1"/>
  <c r="D126"/>
  <c r="D181" s="1"/>
  <c r="D124"/>
  <c r="D179" s="1"/>
  <c r="D122"/>
  <c r="D177" s="1"/>
  <c r="D120"/>
  <c r="D175" s="1"/>
  <c r="D118"/>
  <c r="D173" s="1"/>
  <c r="D116"/>
  <c r="D171" s="1"/>
  <c r="E147"/>
  <c r="E202" s="1"/>
  <c r="E145"/>
  <c r="E200" s="1"/>
  <c r="E143"/>
  <c r="E198" s="1"/>
  <c r="E141"/>
  <c r="E196" s="1"/>
  <c r="E139"/>
  <c r="E194" s="1"/>
  <c r="E137"/>
  <c r="E192" s="1"/>
  <c r="E135"/>
  <c r="E190" s="1"/>
  <c r="E133"/>
  <c r="E188" s="1"/>
  <c r="E131"/>
  <c r="E186" s="1"/>
  <c r="E129"/>
  <c r="E184" s="1"/>
  <c r="E127"/>
  <c r="E182" s="1"/>
  <c r="E125"/>
  <c r="E180" s="1"/>
  <c r="E123"/>
  <c r="E178" s="1"/>
  <c r="E121"/>
  <c r="E176" s="1"/>
  <c r="E119"/>
  <c r="E174" s="1"/>
  <c r="E117"/>
  <c r="E172" s="1"/>
  <c r="E115"/>
  <c r="E170" s="1"/>
  <c r="W139"/>
  <c r="K115"/>
  <c r="K147"/>
  <c r="K145"/>
  <c r="K143"/>
  <c r="K141"/>
  <c r="K139"/>
  <c r="K137"/>
  <c r="K135"/>
  <c r="K133"/>
  <c r="K131"/>
  <c r="K129"/>
  <c r="K127"/>
  <c r="K125"/>
  <c r="K123"/>
  <c r="K121"/>
  <c r="K119"/>
  <c r="K117"/>
  <c r="K151"/>
  <c r="I169"/>
  <c r="K169"/>
  <c r="D114"/>
  <c r="D169" s="1"/>
  <c r="K196"/>
  <c r="T114"/>
  <c r="V114"/>
  <c r="T149"/>
  <c r="T150" s="1"/>
  <c r="W137"/>
  <c r="W135"/>
  <c r="W133"/>
  <c r="W131"/>
  <c r="W129"/>
  <c r="W127"/>
  <c r="W125"/>
  <c r="W123"/>
  <c r="W121"/>
  <c r="W119"/>
  <c r="W117"/>
  <c r="W147"/>
  <c r="W145"/>
  <c r="W142"/>
  <c r="P4"/>
  <c r="S1"/>
  <c r="S54" s="1"/>
  <c r="S108" s="1"/>
  <c r="G108" s="1"/>
  <c r="G163" s="1"/>
  <c r="B110"/>
  <c r="B112"/>
  <c r="K111"/>
  <c r="E114"/>
  <c r="E169" s="1"/>
  <c r="D147"/>
  <c r="D202" s="1"/>
  <c r="D145"/>
  <c r="D200" s="1"/>
  <c r="D143"/>
  <c r="D198" s="1"/>
  <c r="D141"/>
  <c r="D196" s="1"/>
  <c r="D139"/>
  <c r="D194" s="1"/>
  <c r="D137"/>
  <c r="D192" s="1"/>
  <c r="D135"/>
  <c r="D190" s="1"/>
  <c r="D133"/>
  <c r="D188" s="1"/>
  <c r="D131"/>
  <c r="D186" s="1"/>
  <c r="D129"/>
  <c r="D184" s="1"/>
  <c r="D127"/>
  <c r="D182" s="1"/>
  <c r="D125"/>
  <c r="D180" s="1"/>
  <c r="D123"/>
  <c r="D178" s="1"/>
  <c r="D121"/>
  <c r="D176" s="1"/>
  <c r="D119"/>
  <c r="D174" s="1"/>
  <c r="D117"/>
  <c r="D172" s="1"/>
  <c r="D115"/>
  <c r="D170" s="1"/>
  <c r="E148"/>
  <c r="E203" s="1"/>
  <c r="E146"/>
  <c r="E201" s="1"/>
  <c r="E144"/>
  <c r="E199" s="1"/>
  <c r="E142"/>
  <c r="E197" s="1"/>
  <c r="E140"/>
  <c r="E195" s="1"/>
  <c r="E138"/>
  <c r="E193" s="1"/>
  <c r="E136"/>
  <c r="E191" s="1"/>
  <c r="E134"/>
  <c r="E189" s="1"/>
  <c r="E132"/>
  <c r="E187" s="1"/>
  <c r="E130"/>
  <c r="E185" s="1"/>
  <c r="E128"/>
  <c r="E183" s="1"/>
  <c r="E126"/>
  <c r="E181" s="1"/>
  <c r="E124"/>
  <c r="E179" s="1"/>
  <c r="E122"/>
  <c r="E177" s="1"/>
  <c r="E120"/>
  <c r="E175" s="1"/>
  <c r="E118"/>
  <c r="E173" s="1"/>
  <c r="E116"/>
  <c r="E171" s="1"/>
  <c r="W143"/>
  <c r="W140"/>
  <c r="W138"/>
  <c r="W136"/>
  <c r="W134"/>
  <c r="W132"/>
  <c r="W130"/>
  <c r="W128"/>
  <c r="W126"/>
  <c r="W124"/>
  <c r="W122"/>
  <c r="W120"/>
  <c r="W118"/>
  <c r="W116"/>
  <c r="K148"/>
  <c r="K146"/>
  <c r="K144"/>
  <c r="K140"/>
  <c r="K138"/>
  <c r="K136"/>
  <c r="K134"/>
  <c r="K132"/>
  <c r="K130"/>
  <c r="K128"/>
  <c r="K126"/>
  <c r="K124"/>
  <c r="K122"/>
  <c r="K120"/>
  <c r="K118"/>
  <c r="K116"/>
  <c r="W141"/>
  <c r="V25" i="11"/>
  <c r="U26"/>
  <c r="V31"/>
  <c r="Y8"/>
  <c r="Y14"/>
  <c r="Y22"/>
  <c r="Y26"/>
  <c r="Y32"/>
  <c r="Y36"/>
  <c r="Y38"/>
  <c r="AB12"/>
  <c r="AB28"/>
  <c r="R6" i="12"/>
  <c r="R40" s="1"/>
  <c r="R41" s="1"/>
  <c r="O6"/>
  <c r="O40" s="1"/>
  <c r="O41" s="1"/>
  <c r="U6"/>
  <c r="U40" s="1"/>
  <c r="U41" s="1"/>
  <c r="AA6"/>
  <c r="AA40" s="1"/>
  <c r="AA41" s="1"/>
  <c r="S6" i="11"/>
  <c r="S40"/>
  <c r="S38"/>
  <c r="S36"/>
  <c r="S34"/>
  <c r="S32"/>
  <c r="S30"/>
  <c r="S28"/>
  <c r="S26"/>
  <c r="S24"/>
  <c r="S22"/>
  <c r="S20"/>
  <c r="S18"/>
  <c r="S16"/>
  <c r="S14"/>
  <c r="S12"/>
  <c r="S10"/>
  <c r="S8"/>
  <c r="B58"/>
  <c r="A59"/>
  <c r="A87"/>
  <c r="A85"/>
  <c r="A83"/>
  <c r="A81"/>
  <c r="A79"/>
  <c r="A77"/>
  <c r="A75"/>
  <c r="A73"/>
  <c r="A71"/>
  <c r="A69"/>
  <c r="A67"/>
  <c r="A65"/>
  <c r="A63"/>
  <c r="A61"/>
  <c r="A93"/>
  <c r="T38"/>
  <c r="T36"/>
  <c r="T34"/>
  <c r="T32"/>
  <c r="T30"/>
  <c r="T28"/>
  <c r="T26"/>
  <c r="T24"/>
  <c r="T22"/>
  <c r="T20"/>
  <c r="T18"/>
  <c r="T16"/>
  <c r="T14"/>
  <c r="T12"/>
  <c r="T10"/>
  <c r="T8"/>
  <c r="W3" i="1"/>
  <c r="W5"/>
  <c r="W44"/>
  <c r="S43" i="11"/>
  <c r="W2"/>
  <c r="S3"/>
  <c r="AE2"/>
  <c r="AE4"/>
  <c r="T7"/>
  <c r="T39"/>
  <c r="T37"/>
  <c r="T35"/>
  <c r="T33"/>
  <c r="T31"/>
  <c r="T29"/>
  <c r="T27"/>
  <c r="T25"/>
  <c r="T23"/>
  <c r="T21"/>
  <c r="T19"/>
  <c r="T17"/>
  <c r="T15"/>
  <c r="T13"/>
  <c r="T11"/>
  <c r="T9"/>
  <c r="W4" i="1"/>
  <c r="P44"/>
  <c r="V1" i="11"/>
  <c r="S2"/>
  <c r="S4"/>
  <c r="AE3"/>
  <c r="O6" i="3"/>
  <c r="R6" i="10"/>
  <c r="AD6"/>
  <c r="X6"/>
  <c r="O6"/>
  <c r="O40" s="1"/>
  <c r="O41" s="1"/>
  <c r="AA6"/>
  <c r="U6"/>
  <c r="K17" i="11"/>
  <c r="K9"/>
  <c r="F40"/>
  <c r="F36"/>
  <c r="F16"/>
  <c r="F14"/>
  <c r="F12"/>
  <c r="F10"/>
  <c r="G38"/>
  <c r="G34"/>
  <c r="G32"/>
  <c r="G30"/>
  <c r="G28"/>
  <c r="G26"/>
  <c r="G24"/>
  <c r="G22"/>
  <c r="G20"/>
  <c r="G18"/>
  <c r="G8"/>
  <c r="I36"/>
  <c r="I34"/>
  <c r="I32"/>
  <c r="I30"/>
  <c r="I28"/>
  <c r="I26"/>
  <c r="I24"/>
  <c r="I16"/>
  <c r="H40"/>
  <c r="H14"/>
  <c r="H12"/>
  <c r="H10"/>
  <c r="K33"/>
  <c r="K29"/>
  <c r="K27"/>
  <c r="K25"/>
  <c r="F6" i="3"/>
  <c r="U6"/>
  <c r="I33" i="11"/>
  <c r="I27"/>
  <c r="J39"/>
  <c r="J37"/>
  <c r="I39"/>
  <c r="I37"/>
  <c r="I31"/>
  <c r="I29"/>
  <c r="I23"/>
  <c r="I21"/>
  <c r="I15"/>
  <c r="I13"/>
  <c r="G33"/>
  <c r="J29"/>
  <c r="J31"/>
  <c r="H16"/>
  <c r="H30"/>
  <c r="H32"/>
  <c r="H34"/>
  <c r="H36"/>
  <c r="H38"/>
  <c r="G31"/>
  <c r="J9"/>
  <c r="J11"/>
  <c r="J13"/>
  <c r="J15"/>
  <c r="J17"/>
  <c r="J19"/>
  <c r="J25"/>
  <c r="J27"/>
  <c r="J33"/>
  <c r="J35"/>
  <c r="R6" i="3"/>
  <c r="I6"/>
  <c r="L6"/>
  <c r="AC7" i="11" l="1"/>
  <c r="AD40" i="12"/>
  <c r="AD41" s="1"/>
  <c r="U40" i="10"/>
  <c r="U41" s="1"/>
  <c r="AD40"/>
  <c r="AD41" s="1"/>
  <c r="AA40"/>
  <c r="AA41" s="1"/>
  <c r="X40"/>
  <c r="X41" s="1"/>
  <c r="R40"/>
  <c r="R41" s="1"/>
  <c r="AE18" i="12"/>
  <c r="AF18" s="1"/>
  <c r="AE22"/>
  <c r="AF22" s="1"/>
  <c r="AE30"/>
  <c r="AF30" s="1"/>
  <c r="AE34"/>
  <c r="AF34" s="1"/>
  <c r="D11" i="11"/>
  <c r="D15"/>
  <c r="D35"/>
  <c r="AE28" i="3"/>
  <c r="AF28" s="1"/>
  <c r="AE30" i="10"/>
  <c r="AF30" s="1"/>
  <c r="AE14"/>
  <c r="AF14" s="1"/>
  <c r="AE24" i="3"/>
  <c r="AF24" s="1"/>
  <c r="AE22" i="10"/>
  <c r="AF22" s="1"/>
  <c r="AE38"/>
  <c r="AF38" s="1"/>
  <c r="L116" i="1"/>
  <c r="AE8" i="10"/>
  <c r="AF8" s="1"/>
  <c r="AE12"/>
  <c r="AF12" s="1"/>
  <c r="AE16"/>
  <c r="AF16" s="1"/>
  <c r="AE20"/>
  <c r="AF20" s="1"/>
  <c r="AE24"/>
  <c r="AF24" s="1"/>
  <c r="AE28"/>
  <c r="AF28" s="1"/>
  <c r="AE32"/>
  <c r="AF32" s="1"/>
  <c r="AE36"/>
  <c r="AF36" s="1"/>
  <c r="AE10"/>
  <c r="AF10" s="1"/>
  <c r="AE18"/>
  <c r="AF18" s="1"/>
  <c r="AE26"/>
  <c r="AF26" s="1"/>
  <c r="AE34"/>
  <c r="AF34" s="1"/>
  <c r="L6"/>
  <c r="J40"/>
  <c r="J41" s="1"/>
  <c r="L120" i="1"/>
  <c r="L124"/>
  <c r="L128"/>
  <c r="L132"/>
  <c r="L136"/>
  <c r="L140"/>
  <c r="L146"/>
  <c r="L119"/>
  <c r="L123"/>
  <c r="L127"/>
  <c r="L131"/>
  <c r="L135"/>
  <c r="L139"/>
  <c r="L143"/>
  <c r="L147"/>
  <c r="L142"/>
  <c r="L118"/>
  <c r="L122"/>
  <c r="L126"/>
  <c r="L130"/>
  <c r="L134"/>
  <c r="L138"/>
  <c r="L144"/>
  <c r="L148"/>
  <c r="L117"/>
  <c r="L121"/>
  <c r="L125"/>
  <c r="L129"/>
  <c r="L133"/>
  <c r="L137"/>
  <c r="L141"/>
  <c r="L145"/>
  <c r="L115"/>
  <c r="K8" i="11"/>
  <c r="AD40" i="3"/>
  <c r="AD41" s="1"/>
  <c r="K41" i="11" s="1"/>
  <c r="J8"/>
  <c r="AA40" i="3"/>
  <c r="AA41" s="1"/>
  <c r="J41" i="11" s="1"/>
  <c r="I8"/>
  <c r="X40" i="3"/>
  <c r="X41" s="1"/>
  <c r="I41" i="11" s="1"/>
  <c r="H8"/>
  <c r="U40" i="3"/>
  <c r="U41" s="1"/>
  <c r="H41" i="11" s="1"/>
  <c r="R40" i="3"/>
  <c r="R41" s="1"/>
  <c r="G41" i="11" s="1"/>
  <c r="F8"/>
  <c r="O40" i="3"/>
  <c r="O41" s="1"/>
  <c r="F41" i="11" s="1"/>
  <c r="L40" i="3"/>
  <c r="L41" s="1"/>
  <c r="E41" i="11" s="1"/>
  <c r="D8"/>
  <c r="I40" i="3"/>
  <c r="I41" s="1"/>
  <c r="C8" i="11"/>
  <c r="F40" i="3"/>
  <c r="F41" s="1"/>
  <c r="C41" i="11" s="1"/>
  <c r="D41"/>
  <c r="H7"/>
  <c r="F7"/>
  <c r="I7"/>
  <c r="J7"/>
  <c r="K7"/>
  <c r="R204" i="1"/>
  <c r="E259"/>
  <c r="U149"/>
  <c r="U150" s="1"/>
  <c r="E7" i="11"/>
  <c r="G6" i="12"/>
  <c r="J204" i="1"/>
  <c r="H204"/>
  <c r="H205" s="1"/>
  <c r="I204"/>
  <c r="I205" s="1"/>
  <c r="V149"/>
  <c r="K149"/>
  <c r="J150"/>
  <c r="K150" s="1"/>
  <c r="K96"/>
  <c r="C7" i="11"/>
  <c r="L27"/>
  <c r="L31"/>
  <c r="L35"/>
  <c r="L39"/>
  <c r="L26"/>
  <c r="L30"/>
  <c r="L34"/>
  <c r="L38"/>
  <c r="T109" i="1"/>
  <c r="H109" s="1"/>
  <c r="H164" s="1"/>
  <c r="T164" s="1"/>
  <c r="L25" i="11"/>
  <c r="L29"/>
  <c r="L33"/>
  <c r="L37"/>
  <c r="L28"/>
  <c r="L32"/>
  <c r="L36"/>
  <c r="L40"/>
  <c r="AC41"/>
  <c r="U25"/>
  <c r="G6" i="10"/>
  <c r="G40" s="1"/>
  <c r="G41" s="1"/>
  <c r="D6"/>
  <c r="J93" i="11"/>
  <c r="Z7"/>
  <c r="Z41" s="1"/>
  <c r="I93"/>
  <c r="F93"/>
  <c r="K93"/>
  <c r="H93"/>
  <c r="AB7"/>
  <c r="AB41" s="1"/>
  <c r="X7"/>
  <c r="Y7"/>
  <c r="Y41" s="1"/>
  <c r="K173" i="1"/>
  <c r="K177"/>
  <c r="K181"/>
  <c r="K185"/>
  <c r="K189"/>
  <c r="K193"/>
  <c r="K198"/>
  <c r="V34" i="11"/>
  <c r="V40"/>
  <c r="U10"/>
  <c r="U14"/>
  <c r="U18"/>
  <c r="U22"/>
  <c r="U28"/>
  <c r="U32"/>
  <c r="U36"/>
  <c r="U40"/>
  <c r="R171" i="1"/>
  <c r="E226"/>
  <c r="R175"/>
  <c r="E230"/>
  <c r="R179"/>
  <c r="E234"/>
  <c r="R183"/>
  <c r="E238"/>
  <c r="R187"/>
  <c r="E242"/>
  <c r="R191"/>
  <c r="E246"/>
  <c r="R195"/>
  <c r="E250"/>
  <c r="R199"/>
  <c r="E254"/>
  <c r="R203"/>
  <c r="E258"/>
  <c r="Q172"/>
  <c r="D227"/>
  <c r="Q176"/>
  <c r="D231"/>
  <c r="Q180"/>
  <c r="D235"/>
  <c r="Q184"/>
  <c r="D239"/>
  <c r="Q188"/>
  <c r="D243"/>
  <c r="Q192"/>
  <c r="D247"/>
  <c r="Q196"/>
  <c r="D251"/>
  <c r="Q200"/>
  <c r="D255"/>
  <c r="R169"/>
  <c r="E224"/>
  <c r="R225" s="1"/>
  <c r="B167"/>
  <c r="P112"/>
  <c r="K172"/>
  <c r="K176"/>
  <c r="K180"/>
  <c r="K184"/>
  <c r="W188"/>
  <c r="K188"/>
  <c r="K192"/>
  <c r="K197"/>
  <c r="K201"/>
  <c r="V12" i="11"/>
  <c r="V16"/>
  <c r="V20"/>
  <c r="V24"/>
  <c r="V28"/>
  <c r="V35"/>
  <c r="U9"/>
  <c r="U13"/>
  <c r="U17"/>
  <c r="U21"/>
  <c r="U29"/>
  <c r="W196" i="1"/>
  <c r="U37" i="11"/>
  <c r="Q169" i="1"/>
  <c r="D224"/>
  <c r="Q225" s="1"/>
  <c r="U169"/>
  <c r="I224"/>
  <c r="U225" s="1"/>
  <c r="R170"/>
  <c r="E225"/>
  <c r="R174"/>
  <c r="E229"/>
  <c r="R178"/>
  <c r="E233"/>
  <c r="R182"/>
  <c r="E237"/>
  <c r="R186"/>
  <c r="E241"/>
  <c r="R190"/>
  <c r="E245"/>
  <c r="R194"/>
  <c r="E249"/>
  <c r="R198"/>
  <c r="E253"/>
  <c r="R202"/>
  <c r="E257"/>
  <c r="Q173"/>
  <c r="D228"/>
  <c r="Q177"/>
  <c r="D232"/>
  <c r="Q181"/>
  <c r="D236"/>
  <c r="Q185"/>
  <c r="D240"/>
  <c r="Q189"/>
  <c r="D244"/>
  <c r="Q193"/>
  <c r="D248"/>
  <c r="Q197"/>
  <c r="D252"/>
  <c r="Q201"/>
  <c r="D256"/>
  <c r="Q206"/>
  <c r="C261"/>
  <c r="W110"/>
  <c r="K165"/>
  <c r="H219"/>
  <c r="T219" s="1"/>
  <c r="K171"/>
  <c r="K175"/>
  <c r="K179"/>
  <c r="K183"/>
  <c r="K187"/>
  <c r="K191"/>
  <c r="V32" i="11"/>
  <c r="V36"/>
  <c r="U8"/>
  <c r="U12"/>
  <c r="U16"/>
  <c r="U20"/>
  <c r="U24"/>
  <c r="U30"/>
  <c r="U34"/>
  <c r="U38"/>
  <c r="R173" i="1"/>
  <c r="E228"/>
  <c r="R177"/>
  <c r="E232"/>
  <c r="R181"/>
  <c r="E236"/>
  <c r="R185"/>
  <c r="E240"/>
  <c r="R189"/>
  <c r="E244"/>
  <c r="R193"/>
  <c r="E248"/>
  <c r="R197"/>
  <c r="E252"/>
  <c r="R201"/>
  <c r="E256"/>
  <c r="Q170"/>
  <c r="D225"/>
  <c r="Q174"/>
  <c r="D229"/>
  <c r="Q178"/>
  <c r="D233"/>
  <c r="Q182"/>
  <c r="D237"/>
  <c r="Q186"/>
  <c r="D241"/>
  <c r="Q190"/>
  <c r="D245"/>
  <c r="Q194"/>
  <c r="D249"/>
  <c r="Q198"/>
  <c r="D253"/>
  <c r="Q202"/>
  <c r="D257"/>
  <c r="K166"/>
  <c r="W111"/>
  <c r="B165"/>
  <c r="P110"/>
  <c r="S163"/>
  <c r="G218"/>
  <c r="S218" s="1"/>
  <c r="K170"/>
  <c r="K174"/>
  <c r="K178"/>
  <c r="K182"/>
  <c r="K186"/>
  <c r="K190"/>
  <c r="W195"/>
  <c r="K195"/>
  <c r="K199"/>
  <c r="W203"/>
  <c r="K203"/>
  <c r="V10" i="11"/>
  <c r="V14"/>
  <c r="V18"/>
  <c r="V22"/>
  <c r="V26"/>
  <c r="V30"/>
  <c r="U11"/>
  <c r="U15"/>
  <c r="U19"/>
  <c r="U23"/>
  <c r="U27"/>
  <c r="W194" i="1"/>
  <c r="K194"/>
  <c r="U35" i="11"/>
  <c r="U39"/>
  <c r="W169" i="1"/>
  <c r="K224"/>
  <c r="W225" s="1"/>
  <c r="W151"/>
  <c r="K206"/>
  <c r="R172"/>
  <c r="E227"/>
  <c r="R176"/>
  <c r="E231"/>
  <c r="R180"/>
  <c r="E235"/>
  <c r="R184"/>
  <c r="E239"/>
  <c r="R188"/>
  <c r="E243"/>
  <c r="R192"/>
  <c r="E247"/>
  <c r="R196"/>
  <c r="E251"/>
  <c r="R200"/>
  <c r="E255"/>
  <c r="Q171"/>
  <c r="D226"/>
  <c r="Q175"/>
  <c r="D230"/>
  <c r="Q179"/>
  <c r="D234"/>
  <c r="Q183"/>
  <c r="D238"/>
  <c r="Q187"/>
  <c r="D242"/>
  <c r="Q191"/>
  <c r="D246"/>
  <c r="Q195"/>
  <c r="D250"/>
  <c r="Q199"/>
  <c r="D254"/>
  <c r="Q203"/>
  <c r="D258"/>
  <c r="W112"/>
  <c r="K167"/>
  <c r="P111"/>
  <c r="B166"/>
  <c r="W115"/>
  <c r="K202"/>
  <c r="W202"/>
  <c r="K200"/>
  <c r="L200" s="1"/>
  <c r="W200"/>
  <c r="G93" i="11"/>
  <c r="L12"/>
  <c r="L20"/>
  <c r="L24"/>
  <c r="L19"/>
  <c r="L15"/>
  <c r="L11"/>
  <c r="L8"/>
  <c r="L23"/>
  <c r="L10"/>
  <c r="L14"/>
  <c r="L18"/>
  <c r="L22"/>
  <c r="D7"/>
  <c r="G7"/>
  <c r="AE6" i="3"/>
  <c r="L17" i="11"/>
  <c r="L13"/>
  <c r="L9"/>
  <c r="L16"/>
  <c r="L21"/>
  <c r="L202" i="1" l="1"/>
  <c r="X115"/>
  <c r="L170"/>
  <c r="F6" i="10"/>
  <c r="D40"/>
  <c r="D41" s="1"/>
  <c r="I6" i="12"/>
  <c r="G40"/>
  <c r="G41" s="1"/>
  <c r="L40" i="10"/>
  <c r="L41" s="1"/>
  <c r="L203" i="1"/>
  <c r="L199"/>
  <c r="L186"/>
  <c r="L178"/>
  <c r="L187"/>
  <c r="L179"/>
  <c r="L171"/>
  <c r="L201"/>
  <c r="L192"/>
  <c r="L180"/>
  <c r="L172"/>
  <c r="L193"/>
  <c r="L185"/>
  <c r="L177"/>
  <c r="X144"/>
  <c r="X135"/>
  <c r="X127"/>
  <c r="X119"/>
  <c r="X142"/>
  <c r="X138"/>
  <c r="X130"/>
  <c r="X122"/>
  <c r="X141"/>
  <c r="X139"/>
  <c r="X137"/>
  <c r="X129"/>
  <c r="X121"/>
  <c r="X145"/>
  <c r="X136"/>
  <c r="X128"/>
  <c r="X120"/>
  <c r="L194"/>
  <c r="L195"/>
  <c r="L190"/>
  <c r="L182"/>
  <c r="L174"/>
  <c r="L191"/>
  <c r="L183"/>
  <c r="L175"/>
  <c r="L197"/>
  <c r="L188"/>
  <c r="L184"/>
  <c r="L176"/>
  <c r="L198"/>
  <c r="L189"/>
  <c r="L181"/>
  <c r="L173"/>
  <c r="X148"/>
  <c r="X131"/>
  <c r="X123"/>
  <c r="X147"/>
  <c r="X143"/>
  <c r="X134"/>
  <c r="X126"/>
  <c r="X118"/>
  <c r="X146"/>
  <c r="L196"/>
  <c r="X133"/>
  <c r="X125"/>
  <c r="X117"/>
  <c r="X140"/>
  <c r="X132"/>
  <c r="X124"/>
  <c r="X116"/>
  <c r="AE40" i="3"/>
  <c r="AE41" s="1"/>
  <c r="L41" i="11" s="1"/>
  <c r="W191" i="1"/>
  <c r="I259"/>
  <c r="I260" s="1"/>
  <c r="J259"/>
  <c r="H259"/>
  <c r="H260" s="1"/>
  <c r="D6" i="12"/>
  <c r="T204" i="1"/>
  <c r="T205" s="1"/>
  <c r="K204"/>
  <c r="J205"/>
  <c r="K205" s="1"/>
  <c r="K257"/>
  <c r="J6" i="12"/>
  <c r="V204" i="1"/>
  <c r="U204"/>
  <c r="U205" s="1"/>
  <c r="W149"/>
  <c r="V150"/>
  <c r="W150" s="1"/>
  <c r="W199"/>
  <c r="M40" i="11"/>
  <c r="M36"/>
  <c r="M32"/>
  <c r="M28"/>
  <c r="M37"/>
  <c r="M33"/>
  <c r="M29"/>
  <c r="M25"/>
  <c r="M38"/>
  <c r="M34"/>
  <c r="M30"/>
  <c r="M26"/>
  <c r="M39"/>
  <c r="M35"/>
  <c r="M31"/>
  <c r="M27"/>
  <c r="W19"/>
  <c r="W11"/>
  <c r="AE11"/>
  <c r="W24"/>
  <c r="AE24"/>
  <c r="W16"/>
  <c r="AD16"/>
  <c r="W8"/>
  <c r="V39"/>
  <c r="W34"/>
  <c r="W21"/>
  <c r="AD21"/>
  <c r="W13"/>
  <c r="AE13"/>
  <c r="W35"/>
  <c r="AE35"/>
  <c r="W26"/>
  <c r="AE26"/>
  <c r="W18"/>
  <c r="AE18"/>
  <c r="W10"/>
  <c r="AE10"/>
  <c r="V37"/>
  <c r="AE37"/>
  <c r="W27"/>
  <c r="AE27"/>
  <c r="W23"/>
  <c r="W15"/>
  <c r="AE15"/>
  <c r="W20"/>
  <c r="W12"/>
  <c r="AE12"/>
  <c r="W38"/>
  <c r="AE38"/>
  <c r="W29"/>
  <c r="W17"/>
  <c r="W9"/>
  <c r="W30"/>
  <c r="AD30"/>
  <c r="W22"/>
  <c r="AD22"/>
  <c r="W14"/>
  <c r="I6" i="10"/>
  <c r="I40" s="1"/>
  <c r="I41" s="1"/>
  <c r="AD24" i="11"/>
  <c r="AE21"/>
  <c r="K251" i="1"/>
  <c r="W183"/>
  <c r="W175"/>
  <c r="K249"/>
  <c r="K258"/>
  <c r="K250"/>
  <c r="K241"/>
  <c r="K233"/>
  <c r="W170"/>
  <c r="P165"/>
  <c r="B220"/>
  <c r="P220" s="1"/>
  <c r="W166"/>
  <c r="K221"/>
  <c r="W221" s="1"/>
  <c r="K246"/>
  <c r="K242"/>
  <c r="K234"/>
  <c r="K226"/>
  <c r="K256"/>
  <c r="K247"/>
  <c r="K235"/>
  <c r="K227"/>
  <c r="K248"/>
  <c r="K236"/>
  <c r="K228"/>
  <c r="W190"/>
  <c r="W182"/>
  <c r="W174"/>
  <c r="W187"/>
  <c r="W179"/>
  <c r="W171"/>
  <c r="W197"/>
  <c r="W184"/>
  <c r="W176"/>
  <c r="W198"/>
  <c r="W189"/>
  <c r="W181"/>
  <c r="W173"/>
  <c r="P166"/>
  <c r="B221"/>
  <c r="P221" s="1"/>
  <c r="W167"/>
  <c r="K222"/>
  <c r="W222" s="1"/>
  <c r="W206"/>
  <c r="K261"/>
  <c r="K254"/>
  <c r="K245"/>
  <c r="K237"/>
  <c r="K229"/>
  <c r="K225"/>
  <c r="K238"/>
  <c r="K230"/>
  <c r="W165"/>
  <c r="K220"/>
  <c r="W220" s="1"/>
  <c r="K252"/>
  <c r="K239"/>
  <c r="K231"/>
  <c r="P167"/>
  <c r="B222"/>
  <c r="P222" s="1"/>
  <c r="K253"/>
  <c r="K244"/>
  <c r="K240"/>
  <c r="K232"/>
  <c r="W186"/>
  <c r="W178"/>
  <c r="K255"/>
  <c r="W201"/>
  <c r="W192"/>
  <c r="W180"/>
  <c r="W172"/>
  <c r="W193"/>
  <c r="W185"/>
  <c r="W177"/>
  <c r="X177" s="1"/>
  <c r="X41" i="11"/>
  <c r="M16"/>
  <c r="M21"/>
  <c r="M9"/>
  <c r="M13"/>
  <c r="M17"/>
  <c r="L7"/>
  <c r="AF6" i="3"/>
  <c r="M8" i="11"/>
  <c r="M22"/>
  <c r="M18"/>
  <c r="M14"/>
  <c r="M10"/>
  <c r="M23"/>
  <c r="M11"/>
  <c r="M15"/>
  <c r="M19"/>
  <c r="M24"/>
  <c r="M20"/>
  <c r="M12"/>
  <c r="X200" i="1" l="1"/>
  <c r="F6" i="12"/>
  <c r="D40"/>
  <c r="D41" s="1"/>
  <c r="V7" i="11"/>
  <c r="I40" i="12"/>
  <c r="I41" s="1"/>
  <c r="C93" i="11"/>
  <c r="F40" i="10"/>
  <c r="F41" s="1"/>
  <c r="X185" i="1"/>
  <c r="X172"/>
  <c r="X192"/>
  <c r="X186"/>
  <c r="X181"/>
  <c r="X198"/>
  <c r="X184"/>
  <c r="X171"/>
  <c r="X187"/>
  <c r="X182"/>
  <c r="X183"/>
  <c r="X191"/>
  <c r="X203"/>
  <c r="X188"/>
  <c r="X194"/>
  <c r="X170"/>
  <c r="L6" i="12"/>
  <c r="L40" s="1"/>
  <c r="L41" s="1"/>
  <c r="J40"/>
  <c r="J41" s="1"/>
  <c r="X193" i="1"/>
  <c r="X180"/>
  <c r="X201"/>
  <c r="X178"/>
  <c r="X173"/>
  <c r="X189"/>
  <c r="X176"/>
  <c r="X197"/>
  <c r="X179"/>
  <c r="X174"/>
  <c r="X190"/>
  <c r="X175"/>
  <c r="X199"/>
  <c r="X196"/>
  <c r="X195"/>
  <c r="X202"/>
  <c r="AD37" i="11"/>
  <c r="AF40" i="3"/>
  <c r="L227" i="1"/>
  <c r="L229"/>
  <c r="L231"/>
  <c r="L233"/>
  <c r="L235"/>
  <c r="L237"/>
  <c r="L239"/>
  <c r="L241"/>
  <c r="L243"/>
  <c r="L245"/>
  <c r="L247"/>
  <c r="L249"/>
  <c r="L251"/>
  <c r="L253"/>
  <c r="L255"/>
  <c r="L257"/>
  <c r="L225"/>
  <c r="L226"/>
  <c r="L228"/>
  <c r="L230"/>
  <c r="L232"/>
  <c r="L234"/>
  <c r="L236"/>
  <c r="L238"/>
  <c r="L240"/>
  <c r="L242"/>
  <c r="L244"/>
  <c r="L246"/>
  <c r="L248"/>
  <c r="L250"/>
  <c r="L252"/>
  <c r="L254"/>
  <c r="L256"/>
  <c r="L258"/>
  <c r="J260"/>
  <c r="K260" s="1"/>
  <c r="K259"/>
  <c r="AF41" i="3"/>
  <c r="M41" i="11" s="1"/>
  <c r="AD13"/>
  <c r="W204" i="1"/>
  <c r="V205"/>
  <c r="W205" s="1"/>
  <c r="AD10" i="11"/>
  <c r="AD35"/>
  <c r="AD26"/>
  <c r="AD18"/>
  <c r="AD11"/>
  <c r="AD27"/>
  <c r="AE16"/>
  <c r="AD38"/>
  <c r="AE30"/>
  <c r="W28"/>
  <c r="W36"/>
  <c r="D93"/>
  <c r="AE6" i="10"/>
  <c r="AE40" s="1"/>
  <c r="AE41" s="1"/>
  <c r="U33" i="11"/>
  <c r="W40"/>
  <c r="V8"/>
  <c r="W7"/>
  <c r="AE22"/>
  <c r="AD12"/>
  <c r="AD15"/>
  <c r="W25"/>
  <c r="E93"/>
  <c r="W32"/>
  <c r="U31"/>
  <c r="AE14"/>
  <c r="AD14"/>
  <c r="AE9"/>
  <c r="AD9"/>
  <c r="AE17"/>
  <c r="AD17"/>
  <c r="AD29"/>
  <c r="AE29"/>
  <c r="AE20"/>
  <c r="AD20"/>
  <c r="AE23"/>
  <c r="AD23"/>
  <c r="AE34"/>
  <c r="AD34"/>
  <c r="AE39"/>
  <c r="AD39"/>
  <c r="AD19"/>
  <c r="AE19"/>
  <c r="M7"/>
  <c r="AE6" i="12" l="1"/>
  <c r="AE40" s="1"/>
  <c r="AE41" s="1"/>
  <c r="V41" i="11"/>
  <c r="F40" i="12"/>
  <c r="F41" s="1"/>
  <c r="U7" i="11"/>
  <c r="U41" s="1"/>
  <c r="N17"/>
  <c r="N25"/>
  <c r="N33"/>
  <c r="N11"/>
  <c r="N18"/>
  <c r="N26"/>
  <c r="N34"/>
  <c r="N8"/>
  <c r="N15"/>
  <c r="N23"/>
  <c r="N31"/>
  <c r="N39"/>
  <c r="N7"/>
  <c r="N20"/>
  <c r="N28"/>
  <c r="N36"/>
  <c r="N40"/>
  <c r="N13"/>
  <c r="N21"/>
  <c r="N29"/>
  <c r="N37"/>
  <c r="N14"/>
  <c r="N22"/>
  <c r="N30"/>
  <c r="N38"/>
  <c r="N12"/>
  <c r="N19"/>
  <c r="N27"/>
  <c r="N35"/>
  <c r="N9"/>
  <c r="N16"/>
  <c r="N24"/>
  <c r="N32"/>
  <c r="N10"/>
  <c r="AD31"/>
  <c r="AE31"/>
  <c r="AE32"/>
  <c r="AD32"/>
  <c r="AE40"/>
  <c r="AD40"/>
  <c r="AD33"/>
  <c r="AE33"/>
  <c r="AD8"/>
  <c r="AE8"/>
  <c r="AD25"/>
  <c r="AE25"/>
  <c r="AD7"/>
  <c r="AF6" i="10"/>
  <c r="AF40" s="1"/>
  <c r="AD36" i="11"/>
  <c r="AE36"/>
  <c r="AD28"/>
  <c r="AE28"/>
  <c r="W41"/>
  <c r="AF6" i="12" l="1"/>
  <c r="AF40" s="1"/>
  <c r="AF41" s="1"/>
  <c r="AF41" i="10"/>
  <c r="L93" i="11"/>
  <c r="N59"/>
  <c r="AD41"/>
  <c r="AE7" l="1"/>
  <c r="AE41" s="1"/>
  <c r="N70"/>
  <c r="N74"/>
  <c r="N78"/>
  <c r="N84"/>
  <c r="N88"/>
  <c r="N92"/>
  <c r="N61"/>
  <c r="N65"/>
  <c r="N67"/>
  <c r="N71"/>
  <c r="N75"/>
  <c r="N85"/>
  <c r="N89"/>
  <c r="N60"/>
  <c r="N68"/>
  <c r="N72"/>
  <c r="N76"/>
  <c r="N82"/>
  <c r="N86"/>
  <c r="N90"/>
  <c r="N63"/>
  <c r="N69"/>
  <c r="N73"/>
  <c r="N77"/>
  <c r="N83"/>
  <c r="N87"/>
  <c r="N91"/>
  <c r="N62"/>
  <c r="N66"/>
  <c r="N79"/>
  <c r="N81"/>
  <c r="N64"/>
  <c r="N80"/>
  <c r="AF30" l="1"/>
  <c r="AF7"/>
  <c r="AF28"/>
  <c r="AF38"/>
  <c r="AF36"/>
  <c r="AF12"/>
  <c r="AF13"/>
  <c r="AF17"/>
  <c r="AF18"/>
  <c r="AF23"/>
  <c r="AF9"/>
  <c r="AF21"/>
  <c r="AF34"/>
  <c r="AF35"/>
  <c r="AF8"/>
  <c r="AF20"/>
  <c r="AF19"/>
  <c r="AF37"/>
  <c r="AF11"/>
  <c r="AF29"/>
  <c r="AF14"/>
  <c r="AF25"/>
  <c r="AF32"/>
  <c r="AF39"/>
  <c r="AF10"/>
  <c r="AF24"/>
  <c r="AF31"/>
  <c r="AF16"/>
  <c r="AF15"/>
  <c r="AF22"/>
  <c r="AF33"/>
  <c r="AF40"/>
  <c r="AF27"/>
  <c r="AF26"/>
</calcChain>
</file>

<file path=xl/sharedStrings.xml><?xml version="1.0" encoding="utf-8"?>
<sst xmlns="http://schemas.openxmlformats.org/spreadsheetml/2006/main" count="359" uniqueCount="103">
  <si>
    <t>الجمهورية الجزائرية الديمقراطية الشعبية</t>
  </si>
  <si>
    <t>وزارة التربية الوطنية</t>
  </si>
  <si>
    <t>المعدل</t>
  </si>
  <si>
    <t>الفرنسية</t>
  </si>
  <si>
    <t>الرياضيات</t>
  </si>
  <si>
    <t>اللغة العربية</t>
  </si>
  <si>
    <t>الرقم</t>
  </si>
  <si>
    <t>معدل المواد</t>
  </si>
  <si>
    <t>االجنس</t>
  </si>
  <si>
    <t>ذ</t>
  </si>
  <si>
    <t>أ</t>
  </si>
  <si>
    <t>الاختبارات/30</t>
  </si>
  <si>
    <t>تق المستمر  /20</t>
  </si>
  <si>
    <t>الغة العربية</t>
  </si>
  <si>
    <t>الرياصيات</t>
  </si>
  <si>
    <t>التربية الاسلامية</t>
  </si>
  <si>
    <t>التربية المدنية</t>
  </si>
  <si>
    <t>التربية العلمية</t>
  </si>
  <si>
    <t>التاريخ والجغرافيا</t>
  </si>
  <si>
    <t>التربية الفنية</t>
  </si>
  <si>
    <t>التربية البدنية</t>
  </si>
  <si>
    <r>
      <t>الفصل</t>
    </r>
    <r>
      <rPr>
        <b/>
        <sz val="14"/>
        <color theme="1"/>
        <rFont val="Calibri"/>
        <family val="2"/>
        <scheme val="minor"/>
      </rPr>
      <t>1</t>
    </r>
  </si>
  <si>
    <r>
      <t>الفصل</t>
    </r>
    <r>
      <rPr>
        <b/>
        <sz val="14"/>
        <color theme="1"/>
        <rFont val="Calibri"/>
        <family val="2"/>
        <scheme val="minor"/>
      </rPr>
      <t>2</t>
    </r>
  </si>
  <si>
    <r>
      <t>الفصل</t>
    </r>
    <r>
      <rPr>
        <b/>
        <sz val="14"/>
        <color theme="1"/>
        <rFont val="Calibri"/>
        <family val="2"/>
        <scheme val="minor"/>
      </rPr>
      <t>3</t>
    </r>
  </si>
  <si>
    <t>المجموع</t>
  </si>
  <si>
    <t>المعدل الفصلي</t>
  </si>
  <si>
    <t>الرتبة</t>
  </si>
  <si>
    <t xml:space="preserve">نتائج الفصل الاول  </t>
  </si>
  <si>
    <t>توقيع السيد الاستاذ:</t>
  </si>
  <si>
    <t xml:space="preserve">التقويم المستمر لكل المواد وفي كل الفصول </t>
  </si>
  <si>
    <t>اختبارات المواد الثانوية في كل الفصول</t>
  </si>
  <si>
    <t xml:space="preserve">الاسم  واللقب  </t>
  </si>
  <si>
    <t xml:space="preserve"> ربوح أسامة</t>
  </si>
  <si>
    <t>داودي لخضر</t>
  </si>
  <si>
    <t>زرقين هارون</t>
  </si>
  <si>
    <t>بن عسلون سعد</t>
  </si>
  <si>
    <t>مزياني محمد مؤنس</t>
  </si>
  <si>
    <t>حرز الله طارق</t>
  </si>
  <si>
    <t>شرماط عمر</t>
  </si>
  <si>
    <t>عرعور هيثم</t>
  </si>
  <si>
    <t xml:space="preserve">غنومات بن عيسى </t>
  </si>
  <si>
    <t xml:space="preserve">سماصري محمد شكيب </t>
  </si>
  <si>
    <t>مداح رؤوف</t>
  </si>
  <si>
    <t>تفاح أحمد</t>
  </si>
  <si>
    <t>بقة  احمد</t>
  </si>
  <si>
    <t xml:space="preserve">الشاوي غزيل </t>
  </si>
  <si>
    <t xml:space="preserve">دوارة ناريمان ريمة </t>
  </si>
  <si>
    <t xml:space="preserve">عسلوني عائشة </t>
  </si>
  <si>
    <t>طريعة  وردة</t>
  </si>
  <si>
    <t xml:space="preserve">مداح ياسمين </t>
  </si>
  <si>
    <t xml:space="preserve">شيبوط رؤى </t>
  </si>
  <si>
    <t>شواطح فريدة</t>
  </si>
  <si>
    <t>دعلوس الغالية</t>
  </si>
  <si>
    <t>لحول آلاء كوثر</t>
  </si>
  <si>
    <t>حيرش أميمة وصال</t>
  </si>
  <si>
    <t xml:space="preserve">سليماني أميمة </t>
  </si>
  <si>
    <t>خديوي ريم</t>
  </si>
  <si>
    <t>عالب نورالهدى</t>
  </si>
  <si>
    <t>زهار امينة</t>
  </si>
  <si>
    <t>خذير حليمة</t>
  </si>
  <si>
    <t>سلت ماريا غفران</t>
  </si>
  <si>
    <t>هرماس منى ام النون</t>
  </si>
  <si>
    <t>مجبري هبة</t>
  </si>
  <si>
    <t>العشمي سهيلة</t>
  </si>
  <si>
    <t>فتيلينة مريم</t>
  </si>
  <si>
    <t>اختبار شهر اكتوبر</t>
  </si>
  <si>
    <t>اختبار شهر نوفمبر</t>
  </si>
  <si>
    <t>اختبار شهر ديسمبر</t>
  </si>
  <si>
    <t>اختبار شهر جانفي</t>
  </si>
  <si>
    <t xml:space="preserve">نتائج الفصل الثاني  </t>
  </si>
  <si>
    <t xml:space="preserve">نتائج امتحانات الفصل الاول </t>
  </si>
  <si>
    <t xml:space="preserve">نتائج امتحانات الفصل الثاني </t>
  </si>
  <si>
    <t>قائمة الفوج التربوي</t>
  </si>
  <si>
    <t>المقاطعة الخامسة - حاسي بحبح-</t>
  </si>
  <si>
    <t>الفوج التربوي: الثالثة ابتدائي ب</t>
  </si>
  <si>
    <t>السنـــة الدراسية: 2014/2015</t>
  </si>
  <si>
    <t>مفتشـية التربية والتعليم الابتدائي</t>
  </si>
  <si>
    <t>مديرية التربية لولاية الجلفــــــة</t>
  </si>
  <si>
    <t>توقيع السيد المديـر:</t>
  </si>
  <si>
    <t>قرار الفريق التربوي</t>
  </si>
  <si>
    <t xml:space="preserve">نتائج الفصل الثالث </t>
  </si>
  <si>
    <t xml:space="preserve">نتائج امتحانات الفصل الثالث </t>
  </si>
  <si>
    <t>اختبار شهر فيفري</t>
  </si>
  <si>
    <t>اختبار شهر مارس</t>
  </si>
  <si>
    <t>اختبار شهر افريل</t>
  </si>
  <si>
    <t>اختبار شهر ماي</t>
  </si>
  <si>
    <t>اختبار شهر جوان</t>
  </si>
  <si>
    <t xml:space="preserve">اختبار شهر </t>
  </si>
  <si>
    <t>عدد التلاميذ</t>
  </si>
  <si>
    <t>عدد الذكور</t>
  </si>
  <si>
    <t>عدد الاناث</t>
  </si>
  <si>
    <t>الاستــــــاذ: شـــــايب بـن داود</t>
  </si>
  <si>
    <t xml:space="preserve"> الرتبة</t>
  </si>
  <si>
    <t>لبيض محمد فاروق</t>
  </si>
  <si>
    <t xml:space="preserve">قرار الفريق التربوي </t>
  </si>
  <si>
    <t>النتائج النهائية للتلاميذ</t>
  </si>
  <si>
    <t>معدل المادة</t>
  </si>
  <si>
    <t>قرار القريق التربوي</t>
  </si>
  <si>
    <t>معــدل ف 1</t>
  </si>
  <si>
    <t>معــدل ف 2</t>
  </si>
  <si>
    <t>معــدل ف 3</t>
  </si>
  <si>
    <t>المعـدل السنوي</t>
  </si>
  <si>
    <t>المعدل  المواد الاساسية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</si>
</sst>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17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5" borderId="4" xfId="0" applyFont="1" applyFill="1" applyBorder="1" applyAlignment="1">
      <alignment horizontal="center" vertical="center" wrapText="1" readingOrder="2"/>
    </xf>
    <xf numFmtId="0" fontId="1" fillId="5" borderId="6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1" fillId="5" borderId="9" xfId="0" applyFont="1" applyFill="1" applyBorder="1" applyAlignment="1">
      <alignment horizontal="center" vertical="center" wrapText="1" readingOrder="2"/>
    </xf>
    <xf numFmtId="0" fontId="1" fillId="5" borderId="8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4" fillId="8" borderId="8" xfId="0" applyFont="1" applyFill="1" applyBorder="1" applyAlignment="1">
      <alignment horizontal="center" vertical="center"/>
    </xf>
    <xf numFmtId="0" fontId="0" fillId="8" borderId="8" xfId="0" applyFill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top" wrapText="1" readingOrder="2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readingOrder="2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 readingOrder="2"/>
    </xf>
    <xf numFmtId="0" fontId="1" fillId="0" borderId="19" xfId="0" applyFont="1" applyFill="1" applyBorder="1" applyAlignment="1">
      <alignment horizontal="right" vertical="top" wrapText="1" readingOrder="2"/>
    </xf>
    <xf numFmtId="0" fontId="3" fillId="0" borderId="19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/>
    <xf numFmtId="0" fontId="0" fillId="2" borderId="23" xfId="0" applyFill="1" applyBorder="1"/>
    <xf numFmtId="0" fontId="0" fillId="9" borderId="31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8" borderId="26" xfId="0" applyFill="1" applyBorder="1"/>
    <xf numFmtId="0" fontId="0" fillId="0" borderId="27" xfId="0" applyBorder="1"/>
    <xf numFmtId="0" fontId="0" fillId="2" borderId="25" xfId="0" applyFill="1" applyBorder="1"/>
    <xf numFmtId="0" fontId="0" fillId="0" borderId="39" xfId="0" applyBorder="1"/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2" fontId="4" fillId="3" borderId="55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2" fontId="6" fillId="0" borderId="53" xfId="0" applyNumberFormat="1" applyFont="1" applyBorder="1" applyAlignment="1">
      <alignment horizontal="center" vertical="center"/>
    </xf>
    <xf numFmtId="2" fontId="6" fillId="11" borderId="54" xfId="0" applyNumberFormat="1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2" fontId="6" fillId="11" borderId="42" xfId="0" applyNumberFormat="1" applyFont="1" applyFill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2" fontId="6" fillId="11" borderId="43" xfId="0" applyNumberFormat="1" applyFont="1" applyFill="1" applyBorder="1" applyAlignment="1">
      <alignment horizontal="center" vertical="center"/>
    </xf>
    <xf numFmtId="2" fontId="6" fillId="11" borderId="53" xfId="0" applyNumberFormat="1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0" fillId="0" borderId="56" xfId="0" applyBorder="1"/>
    <xf numFmtId="0" fontId="0" fillId="2" borderId="55" xfId="0" applyFill="1" applyBorder="1"/>
    <xf numFmtId="0" fontId="0" fillId="8" borderId="18" xfId="0" applyFill="1" applyBorder="1"/>
    <xf numFmtId="0" fontId="4" fillId="8" borderId="26" xfId="0" applyFont="1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2" fontId="4" fillId="3" borderId="57" xfId="0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2"/>
    </xf>
    <xf numFmtId="0" fontId="10" fillId="0" borderId="0" xfId="0" applyFont="1" applyAlignment="1">
      <alignment readingOrder="2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0" xfId="0" applyBorder="1"/>
    <xf numFmtId="0" fontId="4" fillId="5" borderId="41" xfId="0" applyFont="1" applyFill="1" applyBorder="1" applyAlignment="1">
      <alignment horizontal="right" vertical="center"/>
    </xf>
    <xf numFmtId="0" fontId="4" fillId="5" borderId="54" xfId="0" applyFont="1" applyFill="1" applyBorder="1" applyAlignment="1">
      <alignment horizontal="right" vertical="center"/>
    </xf>
    <xf numFmtId="0" fontId="4" fillId="5" borderId="51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4" fillId="7" borderId="23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8" borderId="55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right" vertical="center"/>
    </xf>
    <xf numFmtId="0" fontId="4" fillId="8" borderId="25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readingOrder="2"/>
    </xf>
    <xf numFmtId="2" fontId="1" fillId="7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2" fontId="1" fillId="0" borderId="73" xfId="0" applyNumberFormat="1" applyFont="1" applyBorder="1" applyAlignment="1">
      <alignment horizontal="center" vertical="center"/>
    </xf>
    <xf numFmtId="0" fontId="0" fillId="0" borderId="20" xfId="0" applyBorder="1"/>
    <xf numFmtId="0" fontId="4" fillId="5" borderId="59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6" fillId="12" borderId="20" xfId="0" applyNumberFormat="1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2" fontId="4" fillId="3" borderId="47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6" fillId="12" borderId="33" xfId="0" applyNumberFormat="1" applyFont="1" applyFill="1" applyBorder="1" applyAlignment="1">
      <alignment horizontal="center" vertical="center"/>
    </xf>
    <xf numFmtId="2" fontId="4" fillId="9" borderId="37" xfId="0" applyNumberFormat="1" applyFont="1" applyFill="1" applyBorder="1" applyAlignment="1">
      <alignment horizontal="center" vertical="center"/>
    </xf>
    <xf numFmtId="2" fontId="13" fillId="3" borderId="47" xfId="0" applyNumberFormat="1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 vertical="center"/>
    </xf>
    <xf numFmtId="2" fontId="6" fillId="9" borderId="49" xfId="0" applyNumberFormat="1" applyFont="1" applyFill="1" applyBorder="1" applyAlignment="1">
      <alignment horizontal="center" vertical="center"/>
    </xf>
    <xf numFmtId="2" fontId="6" fillId="9" borderId="20" xfId="0" applyNumberFormat="1" applyFont="1" applyFill="1" applyBorder="1" applyAlignment="1">
      <alignment horizontal="center" vertical="center"/>
    </xf>
    <xf numFmtId="2" fontId="6" fillId="9" borderId="50" xfId="0" applyNumberFormat="1" applyFont="1" applyFill="1" applyBorder="1" applyAlignment="1">
      <alignment horizontal="center" vertical="center"/>
    </xf>
    <xf numFmtId="2" fontId="6" fillId="9" borderId="48" xfId="0" applyNumberFormat="1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2" fontId="4" fillId="3" borderId="6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2" fontId="14" fillId="3" borderId="20" xfId="0" applyNumberFormat="1" applyFont="1" applyFill="1" applyBorder="1" applyAlignment="1">
      <alignment horizontal="center" vertical="center"/>
    </xf>
    <xf numFmtId="2" fontId="15" fillId="3" borderId="20" xfId="0" applyNumberFormat="1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2" fontId="4" fillId="9" borderId="20" xfId="0" applyNumberFormat="1" applyFont="1" applyFill="1" applyBorder="1" applyAlignment="1">
      <alignment horizontal="center" vertical="center"/>
    </xf>
    <xf numFmtId="2" fontId="4" fillId="3" borderId="76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2" fontId="6" fillId="11" borderId="20" xfId="0" applyNumberFormat="1" applyFont="1" applyFill="1" applyBorder="1" applyAlignment="1">
      <alignment horizontal="center" vertical="center"/>
    </xf>
    <xf numFmtId="2" fontId="4" fillId="9" borderId="47" xfId="0" applyNumberFormat="1" applyFont="1" applyFill="1" applyBorder="1" applyAlignment="1">
      <alignment horizontal="center" vertical="center"/>
    </xf>
    <xf numFmtId="2" fontId="4" fillId="12" borderId="47" xfId="0" applyNumberFormat="1" applyFont="1" applyFill="1" applyBorder="1" applyAlignment="1">
      <alignment horizontal="center" vertical="center"/>
    </xf>
    <xf numFmtId="2" fontId="4" fillId="3" borderId="34" xfId="0" applyNumberFormat="1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right" vertical="top" readingOrder="2"/>
    </xf>
    <xf numFmtId="0" fontId="1" fillId="13" borderId="3" xfId="0" applyFont="1" applyFill="1" applyBorder="1" applyAlignment="1">
      <alignment horizontal="right" vertical="top" wrapText="1" readingOrder="2"/>
    </xf>
    <xf numFmtId="0" fontId="1" fillId="13" borderId="5" xfId="0" applyFont="1" applyFill="1" applyBorder="1" applyAlignment="1">
      <alignment horizontal="right" vertical="top" wrapText="1" readingOrder="2"/>
    </xf>
    <xf numFmtId="0" fontId="1" fillId="13" borderId="1" xfId="0" applyFont="1" applyFill="1" applyBorder="1" applyAlignment="1">
      <alignment horizontal="right" vertical="top" wrapText="1" readingOrder="2"/>
    </xf>
    <xf numFmtId="0" fontId="1" fillId="13" borderId="9" xfId="0" applyFont="1" applyFill="1" applyBorder="1" applyAlignment="1">
      <alignment horizontal="right" vertical="top" wrapText="1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readingOrder="2"/>
    </xf>
    <xf numFmtId="0" fontId="7" fillId="0" borderId="13" xfId="0" applyFont="1" applyBorder="1" applyAlignment="1">
      <alignment horizontal="center" readingOrder="2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" fillId="0" borderId="73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0" fontId="1" fillId="0" borderId="75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 wrapText="1"/>
    </xf>
    <xf numFmtId="0" fontId="4" fillId="5" borderId="67" xfId="0" applyFont="1" applyFill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 wrapText="1"/>
    </xf>
    <xf numFmtId="0" fontId="4" fillId="10" borderId="63" xfId="0" applyFont="1" applyFill="1" applyBorder="1" applyAlignment="1">
      <alignment horizontal="center"/>
    </xf>
    <xf numFmtId="0" fontId="4" fillId="10" borderId="64" xfId="0" applyFont="1" applyFill="1" applyBorder="1" applyAlignment="1">
      <alignment horizontal="center"/>
    </xf>
    <xf numFmtId="0" fontId="4" fillId="10" borderId="65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4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9" borderId="76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0" fillId="0" borderId="20" xfId="0" applyBorder="1"/>
    <xf numFmtId="0" fontId="4" fillId="5" borderId="4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 wrapText="1"/>
    </xf>
    <xf numFmtId="0" fontId="4" fillId="11" borderId="42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0" fillId="0" borderId="20" xfId="0" applyBorder="1" applyAlignment="1"/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textRotation="135"/>
    </xf>
    <xf numFmtId="0" fontId="5" fillId="0" borderId="58" xfId="0" applyFont="1" applyBorder="1" applyAlignment="1">
      <alignment horizontal="center" vertical="center" textRotation="135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Border="1" applyAlignment="1"/>
    <xf numFmtId="0" fontId="4" fillId="0" borderId="0" xfId="0" applyFont="1"/>
    <xf numFmtId="0" fontId="4" fillId="0" borderId="0" xfId="0" applyFont="1"/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73" xfId="0" applyFont="1" applyBorder="1"/>
    <xf numFmtId="0" fontId="4" fillId="0" borderId="74" xfId="0" applyFont="1" applyBorder="1"/>
    <xf numFmtId="0" fontId="4" fillId="0" borderId="75" xfId="0" applyFont="1" applyBorder="1"/>
    <xf numFmtId="2" fontId="4" fillId="0" borderId="1" xfId="0" applyNumberFormat="1" applyFont="1" applyBorder="1"/>
    <xf numFmtId="0" fontId="5" fillId="0" borderId="77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M46"/>
  <sheetViews>
    <sheetView rightToLeft="1" topLeftCell="A13" workbookViewId="0">
      <selection activeCell="J33" sqref="J33"/>
    </sheetView>
  </sheetViews>
  <sheetFormatPr defaultColWidth="9.140625" defaultRowHeight="15"/>
  <cols>
    <col min="1" max="1" width="9.140625" style="1"/>
    <col min="2" max="2" width="6.7109375" style="1" customWidth="1"/>
    <col min="3" max="3" width="20" style="1" customWidth="1"/>
    <col min="4" max="10" width="9.140625" style="1"/>
    <col min="11" max="11" width="9.140625" style="1" customWidth="1"/>
    <col min="12" max="18" width="9.140625" style="1"/>
    <col min="19" max="19" width="9.140625" style="1" customWidth="1"/>
    <col min="20" max="16384" width="9.140625" style="1"/>
  </cols>
  <sheetData>
    <row r="2" spans="2:13" ht="19.5" thickBot="1">
      <c r="G2" s="231" t="s">
        <v>0</v>
      </c>
      <c r="H2" s="231"/>
      <c r="I2" s="231"/>
      <c r="J2" s="231"/>
      <c r="K2" s="231"/>
      <c r="L2" s="231"/>
      <c r="M2" s="231"/>
    </row>
    <row r="3" spans="2:13" ht="21.75" thickBot="1">
      <c r="B3" s="232" t="s">
        <v>72</v>
      </c>
      <c r="C3" s="232"/>
      <c r="D3" s="232"/>
      <c r="G3" s="130"/>
      <c r="H3" s="231" t="s">
        <v>1</v>
      </c>
      <c r="I3" s="231"/>
      <c r="J3" s="231"/>
      <c r="K3" s="231"/>
      <c r="L3" s="231"/>
      <c r="M3" s="130"/>
    </row>
    <row r="4" spans="2:13" ht="19.5" thickBot="1">
      <c r="G4" s="130"/>
      <c r="H4" s="130"/>
      <c r="I4" s="130"/>
      <c r="J4" s="130"/>
      <c r="K4" s="130"/>
      <c r="L4" s="130"/>
      <c r="M4" s="130"/>
    </row>
    <row r="5" spans="2:13" ht="19.5" thickBot="1">
      <c r="B5" s="218" t="s">
        <v>6</v>
      </c>
      <c r="C5" s="219" t="s">
        <v>31</v>
      </c>
      <c r="D5" s="220" t="s">
        <v>8</v>
      </c>
      <c r="E5" s="22"/>
      <c r="F5" s="22"/>
      <c r="G5" s="131"/>
      <c r="H5" s="231" t="s">
        <v>77</v>
      </c>
      <c r="I5" s="231"/>
      <c r="J5" s="231"/>
      <c r="K5" s="231"/>
      <c r="L5" s="231"/>
      <c r="M5" s="130"/>
    </row>
    <row r="6" spans="2:13" ht="18.75" customHeight="1" thickBot="1">
      <c r="B6" s="5">
        <v>1</v>
      </c>
      <c r="C6" s="213" t="s">
        <v>93</v>
      </c>
      <c r="D6" s="24" t="s">
        <v>9</v>
      </c>
      <c r="E6" s="22"/>
      <c r="F6" s="23"/>
      <c r="G6" s="132"/>
      <c r="H6" s="130"/>
      <c r="I6" s="130"/>
      <c r="J6" s="130"/>
      <c r="K6" s="130"/>
      <c r="L6" s="130"/>
      <c r="M6" s="130"/>
    </row>
    <row r="7" spans="2:13" ht="19.5" thickBot="1">
      <c r="B7" s="6">
        <v>2</v>
      </c>
      <c r="C7" s="214" t="s">
        <v>32</v>
      </c>
      <c r="D7" s="25" t="s">
        <v>9</v>
      </c>
      <c r="E7" s="22"/>
      <c r="F7" s="23"/>
      <c r="G7" s="132"/>
      <c r="H7" s="231" t="s">
        <v>76</v>
      </c>
      <c r="I7" s="231"/>
      <c r="J7" s="231"/>
      <c r="K7" s="231"/>
      <c r="L7" s="231"/>
      <c r="M7" s="130"/>
    </row>
    <row r="8" spans="2:13" ht="19.5" thickBot="1">
      <c r="B8" s="6">
        <v>3</v>
      </c>
      <c r="C8" s="214" t="s">
        <v>33</v>
      </c>
      <c r="D8" s="25" t="s">
        <v>9</v>
      </c>
      <c r="E8" s="22"/>
      <c r="F8" s="23"/>
      <c r="G8" s="132"/>
      <c r="H8" s="130"/>
      <c r="I8" s="130"/>
      <c r="J8" s="130"/>
      <c r="K8" s="130"/>
      <c r="L8" s="130"/>
      <c r="M8" s="130"/>
    </row>
    <row r="9" spans="2:13" ht="19.5" thickBot="1">
      <c r="B9" s="6">
        <v>4</v>
      </c>
      <c r="C9" s="214" t="s">
        <v>34</v>
      </c>
      <c r="D9" s="25" t="s">
        <v>9</v>
      </c>
      <c r="E9" s="22"/>
      <c r="F9" s="23"/>
      <c r="G9" s="132"/>
      <c r="H9" s="231" t="s">
        <v>73</v>
      </c>
      <c r="I9" s="231"/>
      <c r="J9" s="231"/>
      <c r="K9" s="231"/>
      <c r="L9" s="231"/>
      <c r="M9" s="130"/>
    </row>
    <row r="10" spans="2:13" ht="18" customHeight="1" thickBot="1">
      <c r="B10" s="6">
        <v>5</v>
      </c>
      <c r="C10" s="214" t="s">
        <v>35</v>
      </c>
      <c r="D10" s="25" t="s">
        <v>9</v>
      </c>
      <c r="E10" s="22"/>
      <c r="F10" s="23"/>
      <c r="G10" s="132"/>
      <c r="H10" s="130"/>
      <c r="I10" s="130"/>
      <c r="J10" s="130"/>
      <c r="K10" s="130"/>
      <c r="L10" s="130"/>
      <c r="M10" s="130"/>
    </row>
    <row r="11" spans="2:13" ht="19.5" customHeight="1" thickBot="1">
      <c r="B11" s="6">
        <v>6</v>
      </c>
      <c r="C11" s="214" t="s">
        <v>36</v>
      </c>
      <c r="D11" s="25" t="s">
        <v>9</v>
      </c>
      <c r="E11" s="22"/>
      <c r="F11" s="23"/>
      <c r="G11" s="132"/>
      <c r="H11" s="231" t="s">
        <v>75</v>
      </c>
      <c r="I11" s="231"/>
      <c r="J11" s="231"/>
      <c r="K11" s="231"/>
      <c r="L11" s="231"/>
      <c r="M11" s="231"/>
    </row>
    <row r="12" spans="2:13" ht="19.5" thickBot="1">
      <c r="B12" s="6">
        <v>7</v>
      </c>
      <c r="C12" s="214" t="s">
        <v>37</v>
      </c>
      <c r="D12" s="25" t="s">
        <v>9</v>
      </c>
      <c r="E12" s="22"/>
      <c r="F12" s="23"/>
      <c r="G12" s="132"/>
      <c r="H12" s="130"/>
      <c r="I12" s="130"/>
      <c r="J12" s="130"/>
      <c r="K12" s="130"/>
      <c r="L12" s="130"/>
      <c r="M12" s="130"/>
    </row>
    <row r="13" spans="2:13" ht="19.5" thickBot="1">
      <c r="B13" s="6">
        <v>8</v>
      </c>
      <c r="C13" s="214" t="s">
        <v>38</v>
      </c>
      <c r="D13" s="25" t="s">
        <v>9</v>
      </c>
      <c r="E13" s="22"/>
      <c r="F13" s="23"/>
      <c r="G13" s="132"/>
      <c r="H13" s="231" t="s">
        <v>74</v>
      </c>
      <c r="I13" s="231"/>
      <c r="J13" s="231"/>
      <c r="K13" s="231"/>
      <c r="L13" s="231"/>
      <c r="M13" s="231"/>
    </row>
    <row r="14" spans="2:13" ht="19.5" thickBot="1">
      <c r="B14" s="6">
        <v>9</v>
      </c>
      <c r="C14" s="214" t="s">
        <v>39</v>
      </c>
      <c r="D14" s="25" t="s">
        <v>9</v>
      </c>
      <c r="E14" s="22"/>
      <c r="F14" s="23"/>
      <c r="G14" s="132"/>
      <c r="H14" s="130"/>
      <c r="I14" s="130"/>
      <c r="J14" s="130"/>
      <c r="K14" s="130"/>
      <c r="L14" s="130"/>
      <c r="M14" s="130"/>
    </row>
    <row r="15" spans="2:13" ht="19.5" thickBot="1">
      <c r="B15" s="6">
        <v>10</v>
      </c>
      <c r="C15" s="214" t="s">
        <v>40</v>
      </c>
      <c r="D15" s="25" t="s">
        <v>9</v>
      </c>
      <c r="E15" s="22"/>
      <c r="F15" s="23"/>
      <c r="G15" s="132"/>
      <c r="H15" s="231" t="s">
        <v>91</v>
      </c>
      <c r="I15" s="231"/>
      <c r="J15" s="231"/>
      <c r="K15" s="231"/>
      <c r="L15" s="231"/>
      <c r="M15" s="231"/>
    </row>
    <row r="16" spans="2:13" ht="19.5" thickBot="1">
      <c r="B16" s="6">
        <v>11</v>
      </c>
      <c r="C16" s="214" t="s">
        <v>44</v>
      </c>
      <c r="D16" s="25" t="s">
        <v>9</v>
      </c>
      <c r="E16" s="22"/>
      <c r="F16" s="23"/>
      <c r="G16" s="132"/>
      <c r="H16" s="130"/>
      <c r="I16" s="130"/>
      <c r="J16" s="130"/>
      <c r="K16" s="130"/>
      <c r="L16" s="130"/>
      <c r="M16" s="130"/>
    </row>
    <row r="17" spans="2:13" ht="18.75" customHeight="1" thickBot="1">
      <c r="B17" s="6">
        <v>12</v>
      </c>
      <c r="C17" s="214" t="s">
        <v>41</v>
      </c>
      <c r="D17" s="25" t="s">
        <v>9</v>
      </c>
      <c r="E17" s="22"/>
      <c r="F17" s="23"/>
      <c r="G17" s="132"/>
      <c r="H17" s="130"/>
      <c r="I17" s="231" t="s">
        <v>28</v>
      </c>
      <c r="J17" s="231"/>
      <c r="K17" s="231"/>
      <c r="L17" s="231"/>
      <c r="M17" s="130"/>
    </row>
    <row r="18" spans="2:13" ht="19.5" thickBot="1">
      <c r="B18" s="6">
        <v>13</v>
      </c>
      <c r="C18" s="214" t="s">
        <v>42</v>
      </c>
      <c r="D18" s="25" t="s">
        <v>9</v>
      </c>
      <c r="E18" s="22"/>
      <c r="F18" s="23"/>
      <c r="G18" s="132"/>
      <c r="H18" s="130"/>
      <c r="I18" s="130"/>
      <c r="J18" s="130"/>
      <c r="K18" s="130"/>
      <c r="L18" s="130"/>
      <c r="M18" s="130"/>
    </row>
    <row r="19" spans="2:13" ht="19.5" thickBot="1">
      <c r="B19" s="6">
        <v>14</v>
      </c>
      <c r="C19" s="214" t="s">
        <v>43</v>
      </c>
      <c r="D19" s="25" t="s">
        <v>9</v>
      </c>
      <c r="E19" s="22"/>
      <c r="F19" s="23"/>
      <c r="G19" s="132"/>
      <c r="H19" s="130"/>
      <c r="I19" s="231" t="s">
        <v>78</v>
      </c>
      <c r="J19" s="231"/>
      <c r="K19" s="231"/>
      <c r="L19" s="231"/>
      <c r="M19" s="130"/>
    </row>
    <row r="20" spans="2:13" ht="18.75" thickBot="1">
      <c r="B20" s="6">
        <v>15</v>
      </c>
      <c r="C20" s="214" t="s">
        <v>45</v>
      </c>
      <c r="D20" s="25" t="s">
        <v>10</v>
      </c>
      <c r="E20" s="22"/>
      <c r="F20" s="23"/>
      <c r="G20" s="23"/>
    </row>
    <row r="21" spans="2:13" ht="16.5" customHeight="1" thickBot="1">
      <c r="B21" s="6">
        <v>16</v>
      </c>
      <c r="C21" s="214" t="s">
        <v>46</v>
      </c>
      <c r="D21" s="25" t="s">
        <v>10</v>
      </c>
      <c r="E21" s="22"/>
      <c r="F21" s="23"/>
      <c r="G21" s="23"/>
      <c r="I21" s="230" t="s">
        <v>88</v>
      </c>
      <c r="J21" s="230"/>
      <c r="K21" s="129">
        <v>40</v>
      </c>
    </row>
    <row r="22" spans="2:13" ht="19.5" thickBot="1">
      <c r="B22" s="6">
        <v>17</v>
      </c>
      <c r="C22" s="214" t="s">
        <v>47</v>
      </c>
      <c r="D22" s="25" t="s">
        <v>10</v>
      </c>
      <c r="E22" s="22"/>
      <c r="F22" s="23"/>
      <c r="G22" s="23"/>
      <c r="I22" s="230" t="s">
        <v>89</v>
      </c>
      <c r="J22" s="230"/>
      <c r="K22" s="129">
        <v>20</v>
      </c>
    </row>
    <row r="23" spans="2:13" ht="19.5" thickBot="1">
      <c r="B23" s="6">
        <v>18</v>
      </c>
      <c r="C23" s="214" t="s">
        <v>48</v>
      </c>
      <c r="D23" s="25" t="s">
        <v>10</v>
      </c>
      <c r="E23" s="22"/>
      <c r="F23" s="23"/>
      <c r="G23" s="23"/>
      <c r="I23" s="230" t="s">
        <v>90</v>
      </c>
      <c r="J23" s="230"/>
      <c r="K23" s="129">
        <v>20</v>
      </c>
    </row>
    <row r="24" spans="2:13" ht="18.75" thickBot="1">
      <c r="B24" s="6">
        <v>19</v>
      </c>
      <c r="C24" s="214" t="s">
        <v>49</v>
      </c>
      <c r="D24" s="25" t="s">
        <v>10</v>
      </c>
      <c r="E24" s="22"/>
      <c r="F24" s="23"/>
      <c r="G24" s="23"/>
    </row>
    <row r="25" spans="2:13" ht="19.5" thickBot="1">
      <c r="B25" s="6">
        <v>20</v>
      </c>
      <c r="C25" s="214" t="s">
        <v>50</v>
      </c>
      <c r="D25" s="25" t="s">
        <v>10</v>
      </c>
      <c r="E25" s="22"/>
      <c r="F25" s="23"/>
      <c r="G25" s="23"/>
      <c r="I25" s="233"/>
      <c r="J25" s="233"/>
      <c r="K25" s="170"/>
    </row>
    <row r="26" spans="2:13" ht="19.5" thickBot="1">
      <c r="B26" s="6">
        <v>21</v>
      </c>
      <c r="C26" s="214" t="s">
        <v>51</v>
      </c>
      <c r="D26" s="25" t="s">
        <v>10</v>
      </c>
      <c r="E26" s="22"/>
      <c r="F26" s="23"/>
      <c r="G26" s="23"/>
      <c r="I26" s="233"/>
      <c r="J26" s="233"/>
      <c r="K26" s="170"/>
    </row>
    <row r="27" spans="2:13" ht="19.5" thickBot="1">
      <c r="B27" s="6">
        <v>22</v>
      </c>
      <c r="C27" s="214" t="s">
        <v>52</v>
      </c>
      <c r="D27" s="25" t="s">
        <v>10</v>
      </c>
      <c r="E27" s="22"/>
      <c r="F27" s="23"/>
      <c r="G27" s="23"/>
      <c r="I27" s="233"/>
      <c r="J27" s="233"/>
      <c r="K27" s="170"/>
    </row>
    <row r="28" spans="2:13" ht="19.5" thickBot="1">
      <c r="B28" s="6">
        <v>23</v>
      </c>
      <c r="C28" s="215" t="s">
        <v>53</v>
      </c>
      <c r="D28" s="25" t="s">
        <v>10</v>
      </c>
      <c r="E28" s="22"/>
      <c r="F28" s="23"/>
      <c r="G28" s="23"/>
      <c r="I28" s="233"/>
      <c r="J28" s="233"/>
      <c r="K28" s="170"/>
    </row>
    <row r="29" spans="2:13" ht="15.75" customHeight="1" thickBot="1">
      <c r="B29" s="6">
        <v>24</v>
      </c>
      <c r="C29" s="215" t="s">
        <v>54</v>
      </c>
      <c r="D29" s="25" t="s">
        <v>10</v>
      </c>
      <c r="E29" s="22"/>
      <c r="F29" s="23"/>
      <c r="G29" s="23"/>
      <c r="I29" s="233"/>
      <c r="J29" s="233"/>
      <c r="K29" s="170"/>
    </row>
    <row r="30" spans="2:13" ht="19.5" thickBot="1">
      <c r="B30" s="6">
        <v>25</v>
      </c>
      <c r="C30" s="215" t="s">
        <v>55</v>
      </c>
      <c r="D30" s="25" t="s">
        <v>10</v>
      </c>
      <c r="E30" s="22"/>
      <c r="F30" s="23"/>
      <c r="G30" s="23"/>
      <c r="K30" s="170"/>
    </row>
    <row r="31" spans="2:13" ht="19.5" thickBot="1">
      <c r="B31" s="7">
        <v>26</v>
      </c>
      <c r="C31" s="215" t="s">
        <v>56</v>
      </c>
      <c r="D31" s="25" t="s">
        <v>10</v>
      </c>
      <c r="E31" s="22"/>
      <c r="F31" s="23"/>
      <c r="G31" s="23"/>
      <c r="K31" s="170"/>
    </row>
    <row r="32" spans="2:13" ht="19.5" thickBot="1">
      <c r="B32" s="7">
        <v>27</v>
      </c>
      <c r="C32" s="215" t="s">
        <v>57</v>
      </c>
      <c r="D32" s="25" t="s">
        <v>10</v>
      </c>
      <c r="E32" s="22"/>
      <c r="F32" s="23"/>
      <c r="G32" s="23"/>
      <c r="K32" s="170"/>
    </row>
    <row r="33" spans="2:7" ht="18.75" thickBot="1">
      <c r="B33" s="7">
        <v>28</v>
      </c>
      <c r="C33" s="215" t="s">
        <v>58</v>
      </c>
      <c r="D33" s="25" t="s">
        <v>10</v>
      </c>
      <c r="E33" s="22"/>
      <c r="F33" s="23"/>
      <c r="G33" s="23"/>
    </row>
    <row r="34" spans="2:7" ht="18.75" thickBot="1">
      <c r="B34" s="7">
        <v>29</v>
      </c>
      <c r="C34" s="215" t="s">
        <v>59</v>
      </c>
      <c r="D34" s="25" t="s">
        <v>10</v>
      </c>
      <c r="E34" s="22"/>
      <c r="F34" s="23"/>
      <c r="G34" s="23"/>
    </row>
    <row r="35" spans="2:7" ht="18" customHeight="1" thickBot="1">
      <c r="B35" s="7">
        <v>30</v>
      </c>
      <c r="C35" s="215" t="s">
        <v>60</v>
      </c>
      <c r="D35" s="25" t="s">
        <v>10</v>
      </c>
      <c r="E35" s="22"/>
      <c r="F35" s="23"/>
      <c r="G35" s="23"/>
    </row>
    <row r="36" spans="2:7" ht="18.75" customHeight="1" thickBot="1">
      <c r="B36" s="7">
        <v>31</v>
      </c>
      <c r="C36" s="215" t="s">
        <v>61</v>
      </c>
      <c r="D36" s="25" t="s">
        <v>10</v>
      </c>
      <c r="E36" s="22"/>
      <c r="F36" s="23"/>
      <c r="G36" s="23"/>
    </row>
    <row r="37" spans="2:7" ht="18.75" thickBot="1">
      <c r="B37" s="7">
        <v>32</v>
      </c>
      <c r="C37" s="216" t="s">
        <v>62</v>
      </c>
      <c r="D37" s="25" t="s">
        <v>10</v>
      </c>
      <c r="E37" s="22"/>
      <c r="F37" s="23"/>
      <c r="G37" s="23"/>
    </row>
    <row r="38" spans="2:7" ht="18.75" thickBot="1">
      <c r="B38" s="8">
        <v>33</v>
      </c>
      <c r="C38" s="215" t="s">
        <v>63</v>
      </c>
      <c r="D38" s="25" t="s">
        <v>10</v>
      </c>
      <c r="E38" s="22"/>
      <c r="F38" s="23"/>
      <c r="G38" s="23"/>
    </row>
    <row r="39" spans="2:7" ht="18">
      <c r="B39" s="9">
        <v>34</v>
      </c>
      <c r="C39" s="217" t="s">
        <v>64</v>
      </c>
      <c r="D39" s="29" t="s">
        <v>10</v>
      </c>
      <c r="E39" s="22"/>
      <c r="F39" s="23"/>
      <c r="G39" s="23"/>
    </row>
    <row r="40" spans="2:7" ht="18">
      <c r="B40" s="10">
        <v>35</v>
      </c>
      <c r="C40" s="30"/>
      <c r="D40" s="31"/>
      <c r="E40" s="22"/>
      <c r="F40" s="23"/>
      <c r="G40" s="23"/>
    </row>
    <row r="41" spans="2:7" ht="18">
      <c r="B41" s="10">
        <v>36</v>
      </c>
      <c r="C41" s="30"/>
      <c r="D41" s="31"/>
      <c r="E41" s="22"/>
      <c r="F41" s="23"/>
      <c r="G41" s="23"/>
    </row>
    <row r="42" spans="2:7" ht="18">
      <c r="B42" s="10">
        <v>37</v>
      </c>
      <c r="C42" s="30"/>
      <c r="D42" s="31"/>
      <c r="E42" s="22"/>
      <c r="F42" s="23"/>
      <c r="G42" s="23"/>
    </row>
    <row r="43" spans="2:7" ht="18">
      <c r="B43" s="10">
        <v>38</v>
      </c>
      <c r="C43" s="30"/>
      <c r="D43" s="31"/>
      <c r="E43" s="22"/>
      <c r="F43" s="23"/>
      <c r="G43" s="23"/>
    </row>
    <row r="44" spans="2:7" ht="18">
      <c r="B44" s="10">
        <v>39</v>
      </c>
      <c r="C44" s="30"/>
      <c r="D44" s="31"/>
      <c r="E44" s="22"/>
      <c r="F44" s="23"/>
      <c r="G44" s="23"/>
    </row>
    <row r="45" spans="2:7" ht="18.75" thickBot="1">
      <c r="B45" s="49">
        <v>40</v>
      </c>
      <c r="C45" s="50"/>
      <c r="D45" s="51"/>
      <c r="E45" s="22"/>
      <c r="F45" s="23"/>
      <c r="G45" s="23"/>
    </row>
    <row r="46" spans="2:7" ht="18.75" thickBot="1">
      <c r="B46" s="49"/>
      <c r="C46" s="50" t="s">
        <v>24</v>
      </c>
      <c r="D46" s="51"/>
      <c r="E46" s="23"/>
      <c r="F46" s="23"/>
      <c r="G46" s="23"/>
    </row>
  </sheetData>
  <mergeCells count="19">
    <mergeCell ref="I25:J25"/>
    <mergeCell ref="I26:J26"/>
    <mergeCell ref="I27:J27"/>
    <mergeCell ref="I28:J28"/>
    <mergeCell ref="I29:J29"/>
    <mergeCell ref="B3:D3"/>
    <mergeCell ref="G2:M2"/>
    <mergeCell ref="H3:L3"/>
    <mergeCell ref="H5:L5"/>
    <mergeCell ref="H7:L7"/>
    <mergeCell ref="I21:J21"/>
    <mergeCell ref="I22:J22"/>
    <mergeCell ref="I23:J23"/>
    <mergeCell ref="I19:L19"/>
    <mergeCell ref="H9:L9"/>
    <mergeCell ref="H11:M11"/>
    <mergeCell ref="H13:M13"/>
    <mergeCell ref="H15:M15"/>
    <mergeCell ref="I17:L1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1">
    <tabColor rgb="FF92D050"/>
  </sheetPr>
  <dimension ref="B1:Y262"/>
  <sheetViews>
    <sheetView rightToLeft="1" tabSelected="1" view="pageBreakPreview" topLeftCell="B244" zoomScale="82" zoomScaleSheetLayoutView="82" workbookViewId="0">
      <selection activeCell="K222" sqref="K220:M222"/>
    </sheetView>
  </sheetViews>
  <sheetFormatPr defaultRowHeight="15"/>
  <cols>
    <col min="1" max="1" width="0.7109375" customWidth="1"/>
    <col min="2" max="3" width="5.42578125" customWidth="1"/>
    <col min="4" max="5" width="7" customWidth="1"/>
    <col min="6" max="6" width="4.85546875" customWidth="1"/>
    <col min="7" max="7" width="5.85546875" customWidth="1"/>
    <col min="8" max="8" width="11.42578125" customWidth="1"/>
    <col min="9" max="9" width="10.7109375" customWidth="1"/>
    <col min="10" max="10" width="10.5703125" customWidth="1"/>
    <col min="11" max="11" width="9.140625" customWidth="1"/>
    <col min="12" max="12" width="8.140625" customWidth="1"/>
    <col min="13" max="13" width="9.85546875" customWidth="1"/>
    <col min="14" max="14" width="2.85546875" customWidth="1"/>
    <col min="15" max="15" width="5.140625" customWidth="1"/>
    <col min="16" max="16" width="9" customWidth="1"/>
    <col min="17" max="17" width="7.28515625" customWidth="1"/>
    <col min="18" max="18" width="12" customWidth="1"/>
    <col min="19" max="19" width="5.42578125" customWidth="1"/>
    <col min="20" max="20" width="9.7109375" customWidth="1"/>
    <col min="24" max="24" width="9.140625" customWidth="1"/>
    <col min="25" max="25" width="11.42578125" customWidth="1"/>
  </cols>
  <sheetData>
    <row r="1" spans="2:25" ht="15.75">
      <c r="B1" s="35"/>
      <c r="C1" s="35"/>
      <c r="D1" s="36"/>
      <c r="E1" s="36"/>
      <c r="F1" s="33"/>
      <c r="G1" s="244" t="str">
        <f>معلومات!G2</f>
        <v>الجمهورية الجزائرية الديمقراطية الشعبية</v>
      </c>
      <c r="H1" s="244"/>
      <c r="I1" s="244"/>
      <c r="J1" s="244"/>
      <c r="K1" s="33"/>
      <c r="L1" s="35"/>
      <c r="M1" s="35"/>
      <c r="N1" s="35"/>
      <c r="O1" s="35"/>
      <c r="P1" s="172"/>
      <c r="Q1" s="36"/>
      <c r="R1" s="36"/>
      <c r="S1" s="244" t="str">
        <f>G1</f>
        <v>الجمهورية الجزائرية الديمقراطية الشعبية</v>
      </c>
      <c r="T1" s="244"/>
      <c r="U1" s="244"/>
      <c r="V1" s="244"/>
      <c r="W1" s="2"/>
      <c r="X1" s="172"/>
      <c r="Y1" s="172"/>
    </row>
    <row r="2" spans="2:25" ht="15.75">
      <c r="B2" s="35"/>
      <c r="C2" s="35"/>
      <c r="D2" s="36"/>
      <c r="E2" s="36"/>
      <c r="F2" s="36"/>
      <c r="G2" s="36"/>
      <c r="H2" s="247" t="str">
        <f>معلومات!H3</f>
        <v>وزارة التربية الوطنية</v>
      </c>
      <c r="I2" s="247"/>
      <c r="J2" s="247"/>
      <c r="K2" s="2"/>
      <c r="L2" s="35"/>
      <c r="M2" s="35"/>
      <c r="N2" s="35"/>
      <c r="O2" s="35"/>
      <c r="P2" s="172"/>
      <c r="Q2" s="36"/>
      <c r="R2" s="36"/>
      <c r="S2" s="249" t="str">
        <f>H2</f>
        <v>وزارة التربية الوطنية</v>
      </c>
      <c r="T2" s="249"/>
      <c r="U2" s="249"/>
      <c r="V2" s="249"/>
      <c r="W2" s="2"/>
      <c r="X2" s="172"/>
      <c r="Y2" s="172"/>
    </row>
    <row r="3" spans="2:25" ht="15.75">
      <c r="B3" s="247" t="str">
        <f>معلومات!H5</f>
        <v>مديرية التربية لولاية الجلفــــــة</v>
      </c>
      <c r="C3" s="247"/>
      <c r="D3" s="247"/>
      <c r="E3" s="247"/>
      <c r="F3" s="247"/>
      <c r="G3" s="2"/>
      <c r="H3" s="2"/>
      <c r="I3" s="2"/>
      <c r="J3" s="2"/>
      <c r="K3" s="334" t="str">
        <f>معلومات!H11</f>
        <v>السنـــة الدراسية: 2014/2015</v>
      </c>
      <c r="L3" s="334"/>
      <c r="M3" s="334"/>
      <c r="N3" s="2"/>
      <c r="O3" s="2"/>
      <c r="P3" s="247" t="str">
        <f>B3</f>
        <v>مديرية التربية لولاية الجلفــــــة</v>
      </c>
      <c r="Q3" s="247"/>
      <c r="R3" s="247"/>
      <c r="S3" s="2"/>
      <c r="T3" s="2"/>
      <c r="U3" s="2"/>
      <c r="V3" s="2"/>
      <c r="W3" s="334" t="str">
        <f>K3</f>
        <v>السنـــة الدراسية: 2014/2015</v>
      </c>
      <c r="X3" s="334"/>
      <c r="Y3" s="334"/>
    </row>
    <row r="4" spans="2:25" ht="16.5" thickBot="1">
      <c r="B4" s="247" t="str">
        <f>معلومات!H7</f>
        <v>مفتشـية التربية والتعليم الابتدائي</v>
      </c>
      <c r="C4" s="247"/>
      <c r="D4" s="247"/>
      <c r="E4" s="247"/>
      <c r="F4" s="247"/>
      <c r="G4" s="2"/>
      <c r="H4" s="2"/>
      <c r="I4" s="2"/>
      <c r="J4" s="2"/>
      <c r="K4" s="335" t="str">
        <f>معلومات!H13</f>
        <v>الفوج التربوي: الثالثة ابتدائي ب</v>
      </c>
      <c r="L4" s="335"/>
      <c r="M4" s="335"/>
      <c r="N4" s="2"/>
      <c r="O4" s="2"/>
      <c r="P4" s="247" t="str">
        <f>B4</f>
        <v>مفتشـية التربية والتعليم الابتدائي</v>
      </c>
      <c r="Q4" s="247"/>
      <c r="R4" s="247"/>
      <c r="S4" s="2"/>
      <c r="T4" s="2"/>
      <c r="U4" s="2"/>
      <c r="V4" s="2"/>
      <c r="W4" s="335" t="str">
        <f>K4</f>
        <v>الفوج التربوي: الثالثة ابتدائي ب</v>
      </c>
      <c r="X4" s="335"/>
      <c r="Y4" s="335"/>
    </row>
    <row r="5" spans="2:25" ht="16.5" customHeight="1" thickBot="1">
      <c r="B5" s="245" t="str">
        <f>معلومات!H9</f>
        <v>المقاطعة الخامسة - حاسي بحبح-</v>
      </c>
      <c r="C5" s="245"/>
      <c r="D5" s="245"/>
      <c r="E5" s="245"/>
      <c r="F5" s="245"/>
      <c r="G5" s="32"/>
      <c r="H5" s="234" t="s">
        <v>65</v>
      </c>
      <c r="I5" s="234"/>
      <c r="J5" s="32"/>
      <c r="K5" s="335" t="str">
        <f>معلومات!H15</f>
        <v>الاستــــــاذ: شـــــايب بـن داود</v>
      </c>
      <c r="L5" s="335"/>
      <c r="M5" s="335"/>
      <c r="N5" s="32"/>
      <c r="O5" s="32"/>
      <c r="P5" s="245" t="str">
        <f>B5</f>
        <v>المقاطعة الخامسة - حاسي بحبح-</v>
      </c>
      <c r="Q5" s="245"/>
      <c r="R5" s="245"/>
      <c r="S5" s="32"/>
      <c r="T5" s="234" t="s">
        <v>66</v>
      </c>
      <c r="U5" s="234"/>
      <c r="V5" s="32"/>
      <c r="W5" s="335" t="str">
        <f>K5</f>
        <v>الاستــــــاذ: شـــــايب بـن داود</v>
      </c>
      <c r="X5" s="335"/>
      <c r="Y5" s="335"/>
    </row>
    <row r="6" spans="2:25" ht="16.5" thickBot="1">
      <c r="B6" s="35"/>
      <c r="C6" s="35"/>
      <c r="D6" s="36"/>
      <c r="E6" s="36"/>
      <c r="F6" s="36"/>
      <c r="G6" s="36"/>
      <c r="H6" s="36"/>
      <c r="I6" s="36"/>
      <c r="J6" s="36"/>
      <c r="K6" s="36"/>
      <c r="L6" s="35"/>
      <c r="M6" s="37"/>
      <c r="N6" s="35"/>
      <c r="O6" s="35"/>
      <c r="P6" s="35"/>
      <c r="Q6" s="36"/>
      <c r="R6" s="36"/>
      <c r="S6" s="36"/>
      <c r="T6" s="36"/>
      <c r="U6" s="36"/>
      <c r="V6" s="36"/>
      <c r="W6" s="36"/>
      <c r="X6" s="35"/>
      <c r="Y6" s="37"/>
    </row>
    <row r="7" spans="2:25" ht="16.5" thickBot="1">
      <c r="B7" s="35"/>
      <c r="C7" s="35"/>
      <c r="D7" s="26" t="str">
        <f>معلومات!B5</f>
        <v>الرقم</v>
      </c>
      <c r="E7" s="246" t="str">
        <f>معلومات!C5</f>
        <v xml:space="preserve">الاسم  واللقب  </v>
      </c>
      <c r="F7" s="246"/>
      <c r="G7" s="246"/>
      <c r="H7" s="26" t="s">
        <v>5</v>
      </c>
      <c r="I7" s="26" t="s">
        <v>4</v>
      </c>
      <c r="J7" s="26" t="s">
        <v>3</v>
      </c>
      <c r="K7" s="175" t="s">
        <v>2</v>
      </c>
      <c r="L7" s="173" t="s">
        <v>92</v>
      </c>
      <c r="M7" s="37"/>
      <c r="N7" s="35"/>
      <c r="O7" s="35"/>
      <c r="P7" s="35"/>
      <c r="Q7" s="26" t="str">
        <f>معلومات!B5</f>
        <v>الرقم</v>
      </c>
      <c r="R7" s="237" t="str">
        <f>معلومات!C5</f>
        <v xml:space="preserve">الاسم  واللقب  </v>
      </c>
      <c r="S7" s="237"/>
      <c r="T7" s="26" t="s">
        <v>5</v>
      </c>
      <c r="U7" s="26" t="s">
        <v>4</v>
      </c>
      <c r="V7" s="175" t="s">
        <v>3</v>
      </c>
      <c r="W7" s="180" t="s">
        <v>2</v>
      </c>
      <c r="X7" s="173" t="s">
        <v>26</v>
      </c>
      <c r="Y7" s="37"/>
    </row>
    <row r="8" spans="2:25" ht="18" customHeight="1" thickBot="1">
      <c r="B8" s="35"/>
      <c r="C8" s="35"/>
      <c r="D8" s="26">
        <f>معلومات!B6</f>
        <v>1</v>
      </c>
      <c r="E8" s="237" t="str">
        <f>معلومات!C6</f>
        <v>لبيض محمد فاروق</v>
      </c>
      <c r="F8" s="237"/>
      <c r="G8" s="237"/>
      <c r="H8" s="26">
        <v>7.5</v>
      </c>
      <c r="I8" s="26">
        <v>6</v>
      </c>
      <c r="J8" s="27">
        <v>4</v>
      </c>
      <c r="K8" s="176">
        <f>(J8+I8+H8)/3</f>
        <v>5.833333333333333</v>
      </c>
      <c r="L8" s="173">
        <f>RANK(K8,$K$8:$K$41,0)</f>
        <v>21</v>
      </c>
      <c r="M8" s="35"/>
      <c r="N8" s="35"/>
      <c r="O8" s="35"/>
      <c r="P8" s="35"/>
      <c r="Q8" s="26">
        <f>معلومات!B6</f>
        <v>1</v>
      </c>
      <c r="R8" s="237" t="str">
        <f>معلومات!C6</f>
        <v>لبيض محمد فاروق</v>
      </c>
      <c r="S8" s="237"/>
      <c r="T8" s="26">
        <v>4.5</v>
      </c>
      <c r="U8" s="26">
        <v>8.5</v>
      </c>
      <c r="V8" s="176">
        <v>6</v>
      </c>
      <c r="W8" s="181">
        <f>(V8+U8+T8)/3</f>
        <v>6.333333333333333</v>
      </c>
      <c r="X8" s="173">
        <f>RANK(W8,$W$8:$W$41,0)</f>
        <v>18</v>
      </c>
      <c r="Y8" s="35"/>
    </row>
    <row r="9" spans="2:25" ht="16.5" thickBot="1">
      <c r="B9" s="35"/>
      <c r="C9" s="35"/>
      <c r="D9" s="26">
        <f>معلومات!B7</f>
        <v>2</v>
      </c>
      <c r="E9" s="237" t="str">
        <f>معلومات!C7</f>
        <v xml:space="preserve"> ربوح أسامة</v>
      </c>
      <c r="F9" s="237"/>
      <c r="G9" s="237"/>
      <c r="H9" s="26">
        <v>4.5</v>
      </c>
      <c r="I9" s="26">
        <v>6</v>
      </c>
      <c r="J9" s="27">
        <v>5.5</v>
      </c>
      <c r="K9" s="176">
        <f t="shared" ref="K9:K42" si="0">(J9+I9+H9)/3</f>
        <v>5.333333333333333</v>
      </c>
      <c r="L9" s="173">
        <f>RANK(K9,$K$8:$K$41,0)</f>
        <v>25</v>
      </c>
      <c r="M9" s="35"/>
      <c r="N9" s="35"/>
      <c r="O9" s="35"/>
      <c r="P9" s="35"/>
      <c r="Q9" s="26">
        <f>معلومات!B7</f>
        <v>2</v>
      </c>
      <c r="R9" s="237" t="str">
        <f>معلومات!C7</f>
        <v xml:space="preserve"> ربوح أسامة</v>
      </c>
      <c r="S9" s="237"/>
      <c r="T9" s="26">
        <v>7</v>
      </c>
      <c r="U9" s="26">
        <v>7.5</v>
      </c>
      <c r="V9" s="176">
        <v>5.5</v>
      </c>
      <c r="W9" s="181">
        <f t="shared" ref="W9:W42" si="1">(V9+U9+T9)/3</f>
        <v>6.666666666666667</v>
      </c>
      <c r="X9" s="173">
        <f>RANK(W9,$W$8:$W$41,0)</f>
        <v>13</v>
      </c>
      <c r="Y9" s="35"/>
    </row>
    <row r="10" spans="2:25" ht="18.75" customHeight="1" thickBot="1">
      <c r="B10" s="35"/>
      <c r="C10" s="35"/>
      <c r="D10" s="26">
        <f>معلومات!B8</f>
        <v>3</v>
      </c>
      <c r="E10" s="237" t="str">
        <f>معلومات!C8</f>
        <v>داودي لخضر</v>
      </c>
      <c r="F10" s="237"/>
      <c r="G10" s="237"/>
      <c r="H10" s="26">
        <v>8</v>
      </c>
      <c r="I10" s="26">
        <v>10</v>
      </c>
      <c r="J10" s="171">
        <v>4</v>
      </c>
      <c r="K10" s="176">
        <f t="shared" si="0"/>
        <v>7.333333333333333</v>
      </c>
      <c r="L10" s="173">
        <f>RANK(K10,$K$8:$K$41,0)</f>
        <v>10</v>
      </c>
      <c r="M10" s="35"/>
      <c r="N10" s="35"/>
      <c r="O10" s="35"/>
      <c r="P10" s="35"/>
      <c r="Q10" s="26">
        <f>معلومات!B8</f>
        <v>3</v>
      </c>
      <c r="R10" s="237" t="str">
        <f>معلومات!C8</f>
        <v>داودي لخضر</v>
      </c>
      <c r="S10" s="237"/>
      <c r="T10" s="26">
        <v>8</v>
      </c>
      <c r="U10" s="26">
        <v>6.5</v>
      </c>
      <c r="V10" s="176">
        <v>7.5</v>
      </c>
      <c r="W10" s="181">
        <f t="shared" si="1"/>
        <v>7.333333333333333</v>
      </c>
      <c r="X10" s="173">
        <f>RANK(W10,$W$8:$W$41,0)</f>
        <v>10</v>
      </c>
      <c r="Y10" s="35"/>
    </row>
    <row r="11" spans="2:25" ht="18.75" customHeight="1" thickBot="1">
      <c r="B11" s="35"/>
      <c r="C11" s="35"/>
      <c r="D11" s="26">
        <f>معلومات!B9</f>
        <v>4</v>
      </c>
      <c r="E11" s="237" t="str">
        <f>معلومات!C9</f>
        <v>زرقين هارون</v>
      </c>
      <c r="F11" s="237"/>
      <c r="G11" s="237"/>
      <c r="H11" s="26">
        <v>6</v>
      </c>
      <c r="I11" s="26">
        <v>5</v>
      </c>
      <c r="J11" s="27">
        <v>6</v>
      </c>
      <c r="K11" s="176">
        <f t="shared" si="0"/>
        <v>5.666666666666667</v>
      </c>
      <c r="L11" s="173">
        <f>RANK(K11,$K$8:$K$41,0)</f>
        <v>22</v>
      </c>
      <c r="M11" s="35"/>
      <c r="N11" s="35"/>
      <c r="O11" s="35"/>
      <c r="P11" s="35"/>
      <c r="Q11" s="26">
        <f>معلومات!B9</f>
        <v>4</v>
      </c>
      <c r="R11" s="237" t="str">
        <f>معلومات!C9</f>
        <v>زرقين هارون</v>
      </c>
      <c r="S11" s="237"/>
      <c r="T11" s="26">
        <v>8</v>
      </c>
      <c r="U11" s="26">
        <v>7.5</v>
      </c>
      <c r="V11" s="176">
        <v>4</v>
      </c>
      <c r="W11" s="181">
        <f t="shared" si="1"/>
        <v>6.5</v>
      </c>
      <c r="X11" s="173">
        <f>RANK(W11,$W$8:$W$41,0)</f>
        <v>16</v>
      </c>
      <c r="Y11" s="35"/>
    </row>
    <row r="12" spans="2:25" ht="18" customHeight="1" thickBot="1">
      <c r="B12" s="35"/>
      <c r="C12" s="35"/>
      <c r="D12" s="26">
        <f>معلومات!B10</f>
        <v>5</v>
      </c>
      <c r="E12" s="237" t="str">
        <f>معلومات!C10</f>
        <v>بن عسلون سعد</v>
      </c>
      <c r="F12" s="237"/>
      <c r="G12" s="237"/>
      <c r="H12" s="26">
        <v>4.5</v>
      </c>
      <c r="I12" s="26">
        <v>8.5</v>
      </c>
      <c r="J12" s="27">
        <v>5</v>
      </c>
      <c r="K12" s="176">
        <f t="shared" si="0"/>
        <v>6</v>
      </c>
      <c r="L12" s="173">
        <f>RANK(K12,$K$8:$K$41,0)</f>
        <v>19</v>
      </c>
      <c r="M12" s="35"/>
      <c r="N12" s="35"/>
      <c r="O12" s="35"/>
      <c r="P12" s="35"/>
      <c r="Q12" s="26">
        <f>معلومات!B10</f>
        <v>5</v>
      </c>
      <c r="R12" s="237" t="str">
        <f>معلومات!C10</f>
        <v>بن عسلون سعد</v>
      </c>
      <c r="S12" s="237"/>
      <c r="T12" s="26">
        <v>5</v>
      </c>
      <c r="U12" s="26">
        <v>9</v>
      </c>
      <c r="V12" s="176">
        <v>5</v>
      </c>
      <c r="W12" s="181">
        <f t="shared" si="1"/>
        <v>6.333333333333333</v>
      </c>
      <c r="X12" s="173">
        <f>RANK(W12,$W$8:$W$41,0)</f>
        <v>18</v>
      </c>
      <c r="Y12" s="35"/>
    </row>
    <row r="13" spans="2:25" ht="16.5" customHeight="1" thickBot="1">
      <c r="B13" s="35"/>
      <c r="C13" s="35"/>
      <c r="D13" s="26">
        <f>معلومات!B11</f>
        <v>6</v>
      </c>
      <c r="E13" s="237" t="str">
        <f>معلومات!C11</f>
        <v>مزياني محمد مؤنس</v>
      </c>
      <c r="F13" s="237"/>
      <c r="G13" s="237"/>
      <c r="H13" s="26">
        <v>6.5</v>
      </c>
      <c r="I13" s="26">
        <v>7</v>
      </c>
      <c r="J13" s="27">
        <v>6.5</v>
      </c>
      <c r="K13" s="176">
        <f t="shared" si="0"/>
        <v>6.666666666666667</v>
      </c>
      <c r="L13" s="173">
        <f>RANK(K13,$K$8:$K$41,0)</f>
        <v>16</v>
      </c>
      <c r="M13" s="35"/>
      <c r="N13" s="35"/>
      <c r="O13" s="35"/>
      <c r="P13" s="35"/>
      <c r="Q13" s="26">
        <f>معلومات!B11</f>
        <v>6</v>
      </c>
      <c r="R13" s="237" t="str">
        <f>معلومات!C11</f>
        <v>مزياني محمد مؤنس</v>
      </c>
      <c r="S13" s="237"/>
      <c r="T13" s="26">
        <v>8.5</v>
      </c>
      <c r="U13" s="26">
        <v>6</v>
      </c>
      <c r="V13" s="176">
        <v>8</v>
      </c>
      <c r="W13" s="181">
        <f t="shared" si="1"/>
        <v>7.5</v>
      </c>
      <c r="X13" s="173">
        <f>RANK(W13,$W$8:$W$41,0)</f>
        <v>9</v>
      </c>
      <c r="Y13" s="35"/>
    </row>
    <row r="14" spans="2:25" ht="16.5" thickBot="1">
      <c r="B14" s="35"/>
      <c r="C14" s="35"/>
      <c r="D14" s="26">
        <f>معلومات!B12</f>
        <v>7</v>
      </c>
      <c r="E14" s="237" t="str">
        <f>معلومات!C12</f>
        <v>حرز الله طارق</v>
      </c>
      <c r="F14" s="237"/>
      <c r="G14" s="237"/>
      <c r="H14" s="26">
        <v>3.5</v>
      </c>
      <c r="I14" s="26">
        <v>5</v>
      </c>
      <c r="J14" s="27">
        <v>4</v>
      </c>
      <c r="K14" s="176">
        <f t="shared" si="0"/>
        <v>4.166666666666667</v>
      </c>
      <c r="L14" s="173">
        <f>RANK(K14,$K$8:$K$41,0)</f>
        <v>31</v>
      </c>
      <c r="M14" s="35"/>
      <c r="N14" s="35"/>
      <c r="O14" s="35"/>
      <c r="P14" s="35"/>
      <c r="Q14" s="26">
        <f>معلومات!B12</f>
        <v>7</v>
      </c>
      <c r="R14" s="237" t="str">
        <f>معلومات!C12</f>
        <v>حرز الله طارق</v>
      </c>
      <c r="S14" s="237"/>
      <c r="T14" s="26">
        <v>5.5</v>
      </c>
      <c r="U14" s="26">
        <v>4</v>
      </c>
      <c r="V14" s="176">
        <v>4</v>
      </c>
      <c r="W14" s="181">
        <f t="shared" si="1"/>
        <v>4.5</v>
      </c>
      <c r="X14" s="173">
        <f>RANK(W14,$W$8:$W$41,0)</f>
        <v>28</v>
      </c>
      <c r="Y14" s="35"/>
    </row>
    <row r="15" spans="2:25" ht="19.5" customHeight="1" thickBot="1">
      <c r="B15" s="35"/>
      <c r="C15" s="35"/>
      <c r="D15" s="26">
        <f>معلومات!B13</f>
        <v>8</v>
      </c>
      <c r="E15" s="237" t="str">
        <f>معلومات!C13</f>
        <v>شرماط عمر</v>
      </c>
      <c r="F15" s="237"/>
      <c r="G15" s="237"/>
      <c r="H15" s="28">
        <v>5.5</v>
      </c>
      <c r="I15" s="26">
        <v>5.5</v>
      </c>
      <c r="J15" s="27">
        <v>4</v>
      </c>
      <c r="K15" s="176">
        <f t="shared" si="0"/>
        <v>5</v>
      </c>
      <c r="L15" s="173">
        <f>RANK(K15,$K$8:$K$41,0)</f>
        <v>28</v>
      </c>
      <c r="M15" s="35"/>
      <c r="N15" s="35"/>
      <c r="O15" s="35"/>
      <c r="P15" s="35"/>
      <c r="Q15" s="26">
        <f>معلومات!B13</f>
        <v>8</v>
      </c>
      <c r="R15" s="237" t="str">
        <f>معلومات!C13</f>
        <v>شرماط عمر</v>
      </c>
      <c r="S15" s="237"/>
      <c r="T15" s="26">
        <v>5.5</v>
      </c>
      <c r="U15" s="26">
        <v>6</v>
      </c>
      <c r="V15" s="176">
        <v>5</v>
      </c>
      <c r="W15" s="181">
        <f t="shared" si="1"/>
        <v>5.5</v>
      </c>
      <c r="X15" s="173">
        <f>RANK(W15,$W$8:$W$41,0)</f>
        <v>24</v>
      </c>
      <c r="Y15" s="35"/>
    </row>
    <row r="16" spans="2:25" ht="16.5" thickBot="1">
      <c r="B16" s="35"/>
      <c r="C16" s="35"/>
      <c r="D16" s="26">
        <f>معلومات!B14</f>
        <v>9</v>
      </c>
      <c r="E16" s="237" t="str">
        <f>معلومات!C14</f>
        <v>عرعور هيثم</v>
      </c>
      <c r="F16" s="237"/>
      <c r="G16" s="237"/>
      <c r="H16" s="26">
        <v>8</v>
      </c>
      <c r="I16" s="26">
        <v>9.5</v>
      </c>
      <c r="J16" s="27">
        <v>7</v>
      </c>
      <c r="K16" s="176">
        <f t="shared" si="0"/>
        <v>8.1666666666666661</v>
      </c>
      <c r="L16" s="173">
        <f>RANK(K16,$K$8:$K$41,0)</f>
        <v>6</v>
      </c>
      <c r="M16" s="35"/>
      <c r="N16" s="35"/>
      <c r="O16" s="35"/>
      <c r="P16" s="35"/>
      <c r="Q16" s="26">
        <f>معلومات!B14</f>
        <v>9</v>
      </c>
      <c r="R16" s="237" t="str">
        <f>معلومات!C14</f>
        <v>عرعور هيثم</v>
      </c>
      <c r="S16" s="237"/>
      <c r="T16" s="26">
        <v>9.5</v>
      </c>
      <c r="U16" s="26">
        <v>8.5</v>
      </c>
      <c r="V16" s="176">
        <v>9</v>
      </c>
      <c r="W16" s="181">
        <f t="shared" si="1"/>
        <v>9</v>
      </c>
      <c r="X16" s="173">
        <f>RANK(W16,$W$8:$W$41,0)</f>
        <v>3</v>
      </c>
      <c r="Y16" s="35"/>
    </row>
    <row r="17" spans="2:25" ht="16.5" thickBot="1">
      <c r="B17" s="35"/>
      <c r="C17" s="35"/>
      <c r="D17" s="26">
        <f>معلومات!B15</f>
        <v>10</v>
      </c>
      <c r="E17" s="237" t="str">
        <f>معلومات!C15</f>
        <v xml:space="preserve">غنومات بن عيسى </v>
      </c>
      <c r="F17" s="237"/>
      <c r="G17" s="237"/>
      <c r="H17" s="28">
        <v>2</v>
      </c>
      <c r="I17" s="26">
        <v>5.5</v>
      </c>
      <c r="J17" s="27">
        <v>4</v>
      </c>
      <c r="K17" s="176">
        <f t="shared" si="0"/>
        <v>3.8333333333333335</v>
      </c>
      <c r="L17" s="173">
        <f>RANK(K17,$K$8:$K$41,0)</f>
        <v>33</v>
      </c>
      <c r="M17" s="35"/>
      <c r="N17" s="35"/>
      <c r="O17" s="35"/>
      <c r="P17" s="35"/>
      <c r="Q17" s="26">
        <f>معلومات!B15</f>
        <v>10</v>
      </c>
      <c r="R17" s="237" t="str">
        <f>معلومات!C15</f>
        <v xml:space="preserve">غنومات بن عيسى </v>
      </c>
      <c r="S17" s="237"/>
      <c r="T17" s="26">
        <v>4</v>
      </c>
      <c r="U17" s="26">
        <v>3</v>
      </c>
      <c r="V17" s="176">
        <v>4</v>
      </c>
      <c r="W17" s="181">
        <f t="shared" si="1"/>
        <v>3.6666666666666665</v>
      </c>
      <c r="X17" s="173">
        <f>RANK(W17,$W$8:$W$41,0)</f>
        <v>34</v>
      </c>
      <c r="Y17" s="35"/>
    </row>
    <row r="18" spans="2:25" ht="16.5" thickBot="1">
      <c r="B18" s="35"/>
      <c r="C18" s="35"/>
      <c r="D18" s="26">
        <f>معلومات!B16</f>
        <v>11</v>
      </c>
      <c r="E18" s="237" t="str">
        <f>معلومات!C16</f>
        <v>بقة  احمد</v>
      </c>
      <c r="F18" s="237"/>
      <c r="G18" s="237"/>
      <c r="H18" s="26">
        <v>4</v>
      </c>
      <c r="I18" s="26">
        <v>6</v>
      </c>
      <c r="J18" s="27">
        <v>4.5</v>
      </c>
      <c r="K18" s="176">
        <f t="shared" si="0"/>
        <v>4.833333333333333</v>
      </c>
      <c r="L18" s="173">
        <f>RANK(K18,$K$8:$K$41,0)</f>
        <v>29</v>
      </c>
      <c r="M18" s="35"/>
      <c r="N18" s="35"/>
      <c r="O18" s="35"/>
      <c r="P18" s="35"/>
      <c r="Q18" s="26">
        <f>معلومات!B16</f>
        <v>11</v>
      </c>
      <c r="R18" s="237" t="str">
        <f>معلومات!C16</f>
        <v>بقة  احمد</v>
      </c>
      <c r="S18" s="237"/>
      <c r="T18" s="26">
        <v>7</v>
      </c>
      <c r="U18" s="26">
        <v>7.5</v>
      </c>
      <c r="V18" s="176">
        <v>5.5</v>
      </c>
      <c r="W18" s="181">
        <f t="shared" si="1"/>
        <v>6.666666666666667</v>
      </c>
      <c r="X18" s="173">
        <f>RANK(W18,$W$8:$W$41,0)</f>
        <v>13</v>
      </c>
      <c r="Y18" s="35"/>
    </row>
    <row r="19" spans="2:25" ht="19.5" customHeight="1" thickBot="1">
      <c r="B19" s="35"/>
      <c r="C19" s="35"/>
      <c r="D19" s="26">
        <f>معلومات!B17</f>
        <v>12</v>
      </c>
      <c r="E19" s="237" t="str">
        <f>معلومات!C17</f>
        <v xml:space="preserve">سماصري محمد شكيب </v>
      </c>
      <c r="F19" s="237"/>
      <c r="G19" s="237"/>
      <c r="H19" s="26">
        <v>9.5</v>
      </c>
      <c r="I19" s="26">
        <v>10</v>
      </c>
      <c r="J19" s="27">
        <v>7.5</v>
      </c>
      <c r="K19" s="176">
        <f t="shared" si="0"/>
        <v>9</v>
      </c>
      <c r="L19" s="173">
        <f>RANK(K19,$K$8:$K$41,0)</f>
        <v>1</v>
      </c>
      <c r="M19" s="35"/>
      <c r="N19" s="35"/>
      <c r="O19" s="35"/>
      <c r="P19" s="35"/>
      <c r="Q19" s="26">
        <f>معلومات!B17</f>
        <v>12</v>
      </c>
      <c r="R19" s="237" t="str">
        <f>معلومات!C17</f>
        <v xml:space="preserve">سماصري محمد شكيب </v>
      </c>
      <c r="S19" s="237"/>
      <c r="T19" s="26">
        <v>7.5</v>
      </c>
      <c r="U19" s="26">
        <v>7.5</v>
      </c>
      <c r="V19" s="176">
        <v>9</v>
      </c>
      <c r="W19" s="181">
        <f t="shared" si="1"/>
        <v>8</v>
      </c>
      <c r="X19" s="173">
        <f>RANK(W19,$W$8:$W$41,0)</f>
        <v>7</v>
      </c>
      <c r="Y19" s="35"/>
    </row>
    <row r="20" spans="2:25" ht="16.5" thickBot="1">
      <c r="B20" s="35"/>
      <c r="C20" s="35"/>
      <c r="D20" s="26">
        <f>معلومات!B18</f>
        <v>13</v>
      </c>
      <c r="E20" s="237" t="str">
        <f>معلومات!C18</f>
        <v>مداح رؤوف</v>
      </c>
      <c r="F20" s="237"/>
      <c r="G20" s="237"/>
      <c r="H20" s="26">
        <v>6.5</v>
      </c>
      <c r="I20" s="26">
        <v>9.5</v>
      </c>
      <c r="J20" s="27">
        <v>6</v>
      </c>
      <c r="K20" s="176">
        <f t="shared" si="0"/>
        <v>7.333333333333333</v>
      </c>
      <c r="L20" s="173">
        <f>RANK(K20,$K$8:$K$41,0)</f>
        <v>10</v>
      </c>
      <c r="M20" s="35"/>
      <c r="N20" s="35"/>
      <c r="O20" s="35"/>
      <c r="P20" s="35"/>
      <c r="Q20" s="26">
        <f>معلومات!B18</f>
        <v>13</v>
      </c>
      <c r="R20" s="237" t="str">
        <f>معلومات!C18</f>
        <v>مداح رؤوف</v>
      </c>
      <c r="S20" s="237"/>
      <c r="T20" s="26">
        <v>5</v>
      </c>
      <c r="U20" s="26">
        <v>6.5</v>
      </c>
      <c r="V20" s="176">
        <v>5.5</v>
      </c>
      <c r="W20" s="181">
        <f t="shared" si="1"/>
        <v>5.666666666666667</v>
      </c>
      <c r="X20" s="173">
        <f>RANK(W20,$W$8:$W$41,0)</f>
        <v>23</v>
      </c>
      <c r="Y20" s="35"/>
    </row>
    <row r="21" spans="2:25" ht="19.5" customHeight="1" thickBot="1">
      <c r="B21" s="35"/>
      <c r="C21" s="35"/>
      <c r="D21" s="26">
        <f>معلومات!B19</f>
        <v>14</v>
      </c>
      <c r="E21" s="237" t="str">
        <f>معلومات!C19</f>
        <v>تفاح أحمد</v>
      </c>
      <c r="F21" s="237"/>
      <c r="G21" s="237"/>
      <c r="H21" s="26">
        <v>7.5</v>
      </c>
      <c r="I21" s="26">
        <v>9.5</v>
      </c>
      <c r="J21" s="27">
        <v>5</v>
      </c>
      <c r="K21" s="176">
        <f t="shared" si="0"/>
        <v>7.333333333333333</v>
      </c>
      <c r="L21" s="173">
        <f>RANK(K21,$K$8:$K$41,0)</f>
        <v>10</v>
      </c>
      <c r="M21" s="35"/>
      <c r="N21" s="35"/>
      <c r="O21" s="35"/>
      <c r="P21" s="35"/>
      <c r="Q21" s="26">
        <f>معلومات!B19</f>
        <v>14</v>
      </c>
      <c r="R21" s="237" t="str">
        <f>معلومات!C19</f>
        <v>تفاح أحمد</v>
      </c>
      <c r="S21" s="237"/>
      <c r="T21" s="26">
        <v>6</v>
      </c>
      <c r="U21" s="26">
        <v>7.5</v>
      </c>
      <c r="V21" s="176">
        <v>6.5</v>
      </c>
      <c r="W21" s="181">
        <f t="shared" si="1"/>
        <v>6.666666666666667</v>
      </c>
      <c r="X21" s="173">
        <f>RANK(W21,$W$8:$W$41,0)</f>
        <v>13</v>
      </c>
      <c r="Y21" s="35"/>
    </row>
    <row r="22" spans="2:25" ht="16.5" thickBot="1">
      <c r="B22" s="35"/>
      <c r="C22" s="35"/>
      <c r="D22" s="26">
        <f>معلومات!B20</f>
        <v>15</v>
      </c>
      <c r="E22" s="237" t="str">
        <f>معلومات!C20</f>
        <v xml:space="preserve">الشاوي غزيل </v>
      </c>
      <c r="F22" s="237"/>
      <c r="G22" s="237"/>
      <c r="H22" s="26">
        <v>7.5</v>
      </c>
      <c r="I22" s="26">
        <v>4.5</v>
      </c>
      <c r="J22" s="27">
        <v>4</v>
      </c>
      <c r="K22" s="176">
        <f t="shared" si="0"/>
        <v>5.333333333333333</v>
      </c>
      <c r="L22" s="173">
        <f>RANK(K22,$K$8:$K$41,0)</f>
        <v>25</v>
      </c>
      <c r="M22" s="35"/>
      <c r="N22" s="35"/>
      <c r="O22" s="35"/>
      <c r="P22" s="35"/>
      <c r="Q22" s="26">
        <f>معلومات!B20</f>
        <v>15</v>
      </c>
      <c r="R22" s="237" t="str">
        <f>معلومات!C20</f>
        <v xml:space="preserve">الشاوي غزيل </v>
      </c>
      <c r="S22" s="237"/>
      <c r="T22" s="26">
        <v>8</v>
      </c>
      <c r="U22" s="26">
        <v>5.5</v>
      </c>
      <c r="V22" s="176">
        <v>5</v>
      </c>
      <c r="W22" s="181">
        <f t="shared" si="1"/>
        <v>6.166666666666667</v>
      </c>
      <c r="X22" s="173">
        <f>RANK(W22,$W$8:$W$41,0)</f>
        <v>22</v>
      </c>
      <c r="Y22" s="35"/>
    </row>
    <row r="23" spans="2:25" ht="15.75" customHeight="1" thickBot="1">
      <c r="B23" s="35"/>
      <c r="C23" s="35"/>
      <c r="D23" s="26">
        <f>معلومات!B21</f>
        <v>16</v>
      </c>
      <c r="E23" s="237" t="str">
        <f>معلومات!C21</f>
        <v xml:space="preserve">دوارة ناريمان ريمة </v>
      </c>
      <c r="F23" s="237"/>
      <c r="G23" s="237"/>
      <c r="H23" s="26">
        <v>8</v>
      </c>
      <c r="I23" s="26">
        <v>6</v>
      </c>
      <c r="J23" s="27">
        <v>4</v>
      </c>
      <c r="K23" s="176">
        <f t="shared" si="0"/>
        <v>6</v>
      </c>
      <c r="L23" s="173">
        <f>RANK(K23,$K$8:$K$41,0)</f>
        <v>19</v>
      </c>
      <c r="M23" s="35"/>
      <c r="N23" s="35"/>
      <c r="O23" s="35"/>
      <c r="P23" s="35"/>
      <c r="Q23" s="26">
        <f>معلومات!B21</f>
        <v>16</v>
      </c>
      <c r="R23" s="237" t="str">
        <f>معلومات!C21</f>
        <v xml:space="preserve">دوارة ناريمان ريمة </v>
      </c>
      <c r="S23" s="237"/>
      <c r="T23" s="26">
        <v>6</v>
      </c>
      <c r="U23" s="26">
        <v>8.5</v>
      </c>
      <c r="V23" s="176">
        <v>5</v>
      </c>
      <c r="W23" s="181">
        <f t="shared" si="1"/>
        <v>6.5</v>
      </c>
      <c r="X23" s="173">
        <f>RANK(W23,$W$8:$W$41,0)</f>
        <v>16</v>
      </c>
      <c r="Y23" s="35"/>
    </row>
    <row r="24" spans="2:25" ht="16.5" thickBot="1">
      <c r="B24" s="35"/>
      <c r="C24" s="35"/>
      <c r="D24" s="26">
        <f>معلومات!B22</f>
        <v>17</v>
      </c>
      <c r="E24" s="237" t="str">
        <f>معلومات!C22</f>
        <v xml:space="preserve">عسلوني عائشة </v>
      </c>
      <c r="F24" s="237"/>
      <c r="G24" s="237"/>
      <c r="H24" s="26">
        <v>9</v>
      </c>
      <c r="I24" s="26">
        <v>10</v>
      </c>
      <c r="J24" s="27">
        <v>7.5</v>
      </c>
      <c r="K24" s="176">
        <f t="shared" si="0"/>
        <v>8.8333333333333339</v>
      </c>
      <c r="L24" s="173">
        <f>RANK(K24,$K$8:$K$41,0)</f>
        <v>2</v>
      </c>
      <c r="M24" s="35"/>
      <c r="N24" s="35"/>
      <c r="O24" s="35"/>
      <c r="P24" s="35"/>
      <c r="Q24" s="26">
        <f>معلومات!B22</f>
        <v>17</v>
      </c>
      <c r="R24" s="237" t="str">
        <f>معلومات!C22</f>
        <v xml:space="preserve">عسلوني عائشة </v>
      </c>
      <c r="S24" s="237"/>
      <c r="T24" s="26">
        <v>8.5</v>
      </c>
      <c r="U24" s="26">
        <v>10</v>
      </c>
      <c r="V24" s="176">
        <v>9</v>
      </c>
      <c r="W24" s="181">
        <f t="shared" si="1"/>
        <v>9.1666666666666661</v>
      </c>
      <c r="X24" s="173">
        <f>RANK(W24,$W$8:$W$41,0)</f>
        <v>2</v>
      </c>
      <c r="Y24" s="35"/>
    </row>
    <row r="25" spans="2:25" ht="16.5" thickBot="1">
      <c r="B25" s="35"/>
      <c r="C25" s="35"/>
      <c r="D25" s="26">
        <f>معلومات!B23</f>
        <v>18</v>
      </c>
      <c r="E25" s="237" t="str">
        <f>معلومات!C23</f>
        <v>طريعة  وردة</v>
      </c>
      <c r="F25" s="237"/>
      <c r="G25" s="237"/>
      <c r="H25" s="26">
        <v>7.5</v>
      </c>
      <c r="I25" s="26">
        <v>10</v>
      </c>
      <c r="J25" s="27">
        <v>4.5</v>
      </c>
      <c r="K25" s="176">
        <f t="shared" si="0"/>
        <v>7.333333333333333</v>
      </c>
      <c r="L25" s="173">
        <f>RANK(K25,$K$8:$K$41,0)</f>
        <v>10</v>
      </c>
      <c r="M25" s="35"/>
      <c r="N25" s="35"/>
      <c r="O25" s="35"/>
      <c r="P25" s="35"/>
      <c r="Q25" s="26">
        <f>معلومات!B23</f>
        <v>18</v>
      </c>
      <c r="R25" s="237" t="str">
        <f>معلومات!C23</f>
        <v>طريعة  وردة</v>
      </c>
      <c r="S25" s="237"/>
      <c r="T25" s="26">
        <v>6.5</v>
      </c>
      <c r="U25" s="26">
        <v>9.5</v>
      </c>
      <c r="V25" s="176">
        <v>6</v>
      </c>
      <c r="W25" s="181">
        <f t="shared" si="1"/>
        <v>7.333333333333333</v>
      </c>
      <c r="X25" s="173">
        <f>RANK(W25,$W$8:$W$41,0)</f>
        <v>10</v>
      </c>
      <c r="Y25" s="35"/>
    </row>
    <row r="26" spans="2:25" ht="19.5" customHeight="1" thickBot="1">
      <c r="B26" s="35"/>
      <c r="C26" s="35"/>
      <c r="D26" s="26">
        <f>معلومات!B24</f>
        <v>19</v>
      </c>
      <c r="E26" s="237" t="str">
        <f>معلومات!C24</f>
        <v xml:space="preserve">مداح ياسمين </v>
      </c>
      <c r="F26" s="237"/>
      <c r="G26" s="237"/>
      <c r="H26" s="26">
        <v>7.5</v>
      </c>
      <c r="I26" s="26">
        <v>7</v>
      </c>
      <c r="J26" s="171">
        <v>6</v>
      </c>
      <c r="K26" s="176">
        <f t="shared" si="0"/>
        <v>6.833333333333333</v>
      </c>
      <c r="L26" s="173">
        <f>RANK(K26,$K$8:$K$41,0)</f>
        <v>15</v>
      </c>
      <c r="M26" s="35"/>
      <c r="N26" s="35"/>
      <c r="O26" s="35"/>
      <c r="P26" s="35"/>
      <c r="Q26" s="26">
        <f>معلومات!B24</f>
        <v>19</v>
      </c>
      <c r="R26" s="237" t="str">
        <f>معلومات!C24</f>
        <v xml:space="preserve">مداح ياسمين </v>
      </c>
      <c r="S26" s="237"/>
      <c r="T26" s="26">
        <v>3</v>
      </c>
      <c r="U26" s="26">
        <v>9.5</v>
      </c>
      <c r="V26" s="176">
        <v>6.5</v>
      </c>
      <c r="W26" s="181">
        <f t="shared" si="1"/>
        <v>6.333333333333333</v>
      </c>
      <c r="X26" s="173">
        <f>RANK(W26,$W$8:$W$41,0)</f>
        <v>18</v>
      </c>
      <c r="Y26" s="35"/>
    </row>
    <row r="27" spans="2:25" ht="16.5" thickBot="1">
      <c r="B27" s="35"/>
      <c r="C27" s="35"/>
      <c r="D27" s="26">
        <f>معلومات!B25</f>
        <v>20</v>
      </c>
      <c r="E27" s="237" t="str">
        <f>معلومات!C25</f>
        <v xml:space="preserve">شيبوط رؤى </v>
      </c>
      <c r="F27" s="237"/>
      <c r="G27" s="237"/>
      <c r="H27" s="26">
        <v>8</v>
      </c>
      <c r="I27" s="26">
        <v>10</v>
      </c>
      <c r="J27" s="171">
        <v>5.5</v>
      </c>
      <c r="K27" s="176">
        <f t="shared" si="0"/>
        <v>7.833333333333333</v>
      </c>
      <c r="L27" s="173">
        <f>RANK(K27,$K$8:$K$41,0)</f>
        <v>7</v>
      </c>
      <c r="M27" s="35"/>
      <c r="N27" s="35"/>
      <c r="O27" s="35"/>
      <c r="P27" s="35"/>
      <c r="Q27" s="26">
        <f>معلومات!B25</f>
        <v>20</v>
      </c>
      <c r="R27" s="237" t="str">
        <f>معلومات!C25</f>
        <v xml:space="preserve">شيبوط رؤى </v>
      </c>
      <c r="S27" s="237"/>
      <c r="T27" s="26">
        <v>7</v>
      </c>
      <c r="U27" s="26">
        <v>7</v>
      </c>
      <c r="V27" s="176">
        <v>6.5</v>
      </c>
      <c r="W27" s="181">
        <f t="shared" si="1"/>
        <v>6.833333333333333</v>
      </c>
      <c r="X27" s="173">
        <f>RANK(W27,$W$8:$W$41,0)</f>
        <v>12</v>
      </c>
      <c r="Y27" s="35"/>
    </row>
    <row r="28" spans="2:25" ht="16.5" thickBot="1">
      <c r="B28" s="35"/>
      <c r="C28" s="35"/>
      <c r="D28" s="26">
        <f>معلومات!B26</f>
        <v>21</v>
      </c>
      <c r="E28" s="237" t="str">
        <f>معلومات!C26</f>
        <v>شواطح فريدة</v>
      </c>
      <c r="F28" s="237"/>
      <c r="G28" s="237"/>
      <c r="H28" s="26">
        <v>6.5</v>
      </c>
      <c r="I28" s="26">
        <v>10</v>
      </c>
      <c r="J28" s="27">
        <v>6</v>
      </c>
      <c r="K28" s="176">
        <f t="shared" si="0"/>
        <v>7.5</v>
      </c>
      <c r="L28" s="173">
        <f>RANK(K28,$K$8:$K$41,0)</f>
        <v>8</v>
      </c>
      <c r="M28" s="35"/>
      <c r="N28" s="35"/>
      <c r="O28" s="35"/>
      <c r="P28" s="35"/>
      <c r="Q28" s="26">
        <f>معلومات!B26</f>
        <v>21</v>
      </c>
      <c r="R28" s="237" t="str">
        <f>معلومات!C26</f>
        <v>شواطح فريدة</v>
      </c>
      <c r="S28" s="237"/>
      <c r="T28" s="26">
        <v>7.5</v>
      </c>
      <c r="U28" s="26">
        <v>9.5</v>
      </c>
      <c r="V28" s="176">
        <v>8.5</v>
      </c>
      <c r="W28" s="181">
        <f t="shared" si="1"/>
        <v>8.5</v>
      </c>
      <c r="X28" s="173">
        <f>RANK(W28,$W$8:$W$41,0)</f>
        <v>6</v>
      </c>
      <c r="Y28" s="35"/>
    </row>
    <row r="29" spans="2:25" ht="16.5" thickBot="1">
      <c r="B29" s="35"/>
      <c r="C29" s="35"/>
      <c r="D29" s="26">
        <f>معلومات!B27</f>
        <v>22</v>
      </c>
      <c r="E29" s="237" t="str">
        <f>معلومات!C27</f>
        <v>دعلوس الغالية</v>
      </c>
      <c r="F29" s="237"/>
      <c r="G29" s="237"/>
      <c r="H29" s="26">
        <v>8.5</v>
      </c>
      <c r="I29" s="26">
        <v>7</v>
      </c>
      <c r="J29" s="27">
        <v>4.5</v>
      </c>
      <c r="K29" s="176">
        <f t="shared" si="0"/>
        <v>6.666666666666667</v>
      </c>
      <c r="L29" s="173">
        <f>RANK(K29,$K$8:$K$41,0)</f>
        <v>16</v>
      </c>
      <c r="M29" s="35"/>
      <c r="N29" s="35"/>
      <c r="O29" s="35"/>
      <c r="P29" s="35"/>
      <c r="Q29" s="26">
        <f>معلومات!B27</f>
        <v>22</v>
      </c>
      <c r="R29" s="237" t="str">
        <f>معلومات!C27</f>
        <v>دعلوس الغالية</v>
      </c>
      <c r="S29" s="237"/>
      <c r="T29" s="26">
        <v>4.5</v>
      </c>
      <c r="U29" s="26">
        <v>4</v>
      </c>
      <c r="V29" s="176">
        <v>5</v>
      </c>
      <c r="W29" s="181">
        <f t="shared" si="1"/>
        <v>4.5</v>
      </c>
      <c r="X29" s="173">
        <f>RANK(W29,$W$8:$W$41,0)</f>
        <v>28</v>
      </c>
      <c r="Y29" s="35"/>
    </row>
    <row r="30" spans="2:25" ht="16.5" thickBot="1">
      <c r="B30" s="35"/>
      <c r="C30" s="35"/>
      <c r="D30" s="26">
        <f>معلومات!B28</f>
        <v>23</v>
      </c>
      <c r="E30" s="237" t="str">
        <f>معلومات!C28</f>
        <v>لحول آلاء كوثر</v>
      </c>
      <c r="F30" s="237"/>
      <c r="G30" s="237"/>
      <c r="H30" s="26">
        <v>9</v>
      </c>
      <c r="I30" s="26">
        <v>10</v>
      </c>
      <c r="J30" s="27">
        <v>7</v>
      </c>
      <c r="K30" s="176">
        <f t="shared" si="0"/>
        <v>8.6666666666666661</v>
      </c>
      <c r="L30" s="173">
        <f>RANK(K30,$K$8:$K$41,0)</f>
        <v>3</v>
      </c>
      <c r="M30" s="35"/>
      <c r="N30" s="35"/>
      <c r="O30" s="35"/>
      <c r="P30" s="35"/>
      <c r="Q30" s="26">
        <f>معلومات!B28</f>
        <v>23</v>
      </c>
      <c r="R30" s="237" t="str">
        <f>معلومات!C28</f>
        <v>لحول آلاء كوثر</v>
      </c>
      <c r="S30" s="237"/>
      <c r="T30" s="26">
        <v>8.5</v>
      </c>
      <c r="U30" s="26">
        <v>9</v>
      </c>
      <c r="V30" s="176">
        <v>8.5</v>
      </c>
      <c r="W30" s="181">
        <f t="shared" si="1"/>
        <v>8.6666666666666661</v>
      </c>
      <c r="X30" s="173">
        <f>RANK(W30,$W$8:$W$41,0)</f>
        <v>5</v>
      </c>
      <c r="Y30" s="35"/>
    </row>
    <row r="31" spans="2:25" ht="15.75" customHeight="1" thickBot="1">
      <c r="B31" s="35"/>
      <c r="C31" s="35"/>
      <c r="D31" s="26">
        <f>معلومات!B29</f>
        <v>24</v>
      </c>
      <c r="E31" s="237" t="str">
        <f>معلومات!C29</f>
        <v>حيرش أميمة وصال</v>
      </c>
      <c r="F31" s="237"/>
      <c r="G31" s="237"/>
      <c r="H31" s="26">
        <v>8</v>
      </c>
      <c r="I31" s="26">
        <v>10</v>
      </c>
      <c r="J31" s="27">
        <v>4.5</v>
      </c>
      <c r="K31" s="176">
        <f t="shared" si="0"/>
        <v>7.5</v>
      </c>
      <c r="L31" s="173">
        <f>RANK(K31,$K$8:$K$41,0)</f>
        <v>8</v>
      </c>
      <c r="M31" s="35"/>
      <c r="N31" s="35"/>
      <c r="O31" s="35"/>
      <c r="P31" s="35"/>
      <c r="Q31" s="26">
        <f>معلومات!B29</f>
        <v>24</v>
      </c>
      <c r="R31" s="237" t="str">
        <f>معلومات!C29</f>
        <v>حيرش أميمة وصال</v>
      </c>
      <c r="S31" s="237"/>
      <c r="T31" s="26">
        <v>3</v>
      </c>
      <c r="U31" s="26">
        <v>4.5</v>
      </c>
      <c r="V31" s="176">
        <v>6</v>
      </c>
      <c r="W31" s="181">
        <f t="shared" si="1"/>
        <v>4.5</v>
      </c>
      <c r="X31" s="173">
        <f>RANK(W31,$W$8:$W$41,0)</f>
        <v>28</v>
      </c>
      <c r="Y31" s="35"/>
    </row>
    <row r="32" spans="2:25" ht="16.5" thickBot="1">
      <c r="B32" s="35"/>
      <c r="C32" s="35"/>
      <c r="D32" s="26">
        <f>معلومات!B30</f>
        <v>25</v>
      </c>
      <c r="E32" s="237" t="str">
        <f>معلومات!C30</f>
        <v xml:space="preserve">سليماني أميمة </v>
      </c>
      <c r="F32" s="237"/>
      <c r="G32" s="237"/>
      <c r="H32" s="26">
        <v>6.5</v>
      </c>
      <c r="I32" s="26">
        <v>5.5</v>
      </c>
      <c r="J32" s="27">
        <v>4</v>
      </c>
      <c r="K32" s="176">
        <f t="shared" si="0"/>
        <v>5.333333333333333</v>
      </c>
      <c r="L32" s="173">
        <f>RANK(K32,$K$8:$K$41,0)</f>
        <v>25</v>
      </c>
      <c r="M32" s="35"/>
      <c r="N32" s="35"/>
      <c r="O32" s="35"/>
      <c r="P32" s="35"/>
      <c r="Q32" s="26">
        <f>معلومات!B30</f>
        <v>25</v>
      </c>
      <c r="R32" s="237" t="str">
        <f>معلومات!C30</f>
        <v xml:space="preserve">سليماني أميمة </v>
      </c>
      <c r="S32" s="237"/>
      <c r="T32" s="26">
        <v>4.5</v>
      </c>
      <c r="U32" s="26">
        <v>4.5</v>
      </c>
      <c r="V32" s="176">
        <v>5</v>
      </c>
      <c r="W32" s="181">
        <f t="shared" si="1"/>
        <v>4.666666666666667</v>
      </c>
      <c r="X32" s="173">
        <f>RANK(W32,$W$8:$W$41,0)</f>
        <v>26</v>
      </c>
      <c r="Y32" s="35"/>
    </row>
    <row r="33" spans="2:25" ht="16.5" thickBot="1">
      <c r="B33" s="35"/>
      <c r="C33" s="35"/>
      <c r="D33" s="26">
        <f>معلومات!B31</f>
        <v>26</v>
      </c>
      <c r="E33" s="237" t="str">
        <f>معلومات!C31</f>
        <v>خديوي ريم</v>
      </c>
      <c r="F33" s="237"/>
      <c r="G33" s="237"/>
      <c r="H33" s="26">
        <v>8.5</v>
      </c>
      <c r="I33" s="26">
        <v>10</v>
      </c>
      <c r="J33" s="27">
        <v>7</v>
      </c>
      <c r="K33" s="176">
        <f t="shared" si="0"/>
        <v>8.5</v>
      </c>
      <c r="L33" s="173">
        <f>RANK(K33,$K$8:$K$41,0)</f>
        <v>4</v>
      </c>
      <c r="M33" s="35"/>
      <c r="N33" s="35"/>
      <c r="O33" s="35"/>
      <c r="P33" s="35"/>
      <c r="Q33" s="26">
        <f>معلومات!B31</f>
        <v>26</v>
      </c>
      <c r="R33" s="237" t="str">
        <f>معلومات!C31</f>
        <v>خديوي ريم</v>
      </c>
      <c r="S33" s="237"/>
      <c r="T33" s="26">
        <v>7.5</v>
      </c>
      <c r="U33" s="26">
        <v>8.5</v>
      </c>
      <c r="V33" s="176">
        <v>8</v>
      </c>
      <c r="W33" s="181">
        <f t="shared" si="1"/>
        <v>8</v>
      </c>
      <c r="X33" s="173">
        <f>RANK(W33,$W$8:$W$41,0)</f>
        <v>7</v>
      </c>
      <c r="Y33" s="35"/>
    </row>
    <row r="34" spans="2:25" ht="16.5" thickBot="1">
      <c r="B34" s="35"/>
      <c r="C34" s="35"/>
      <c r="D34" s="26">
        <f>معلومات!B32</f>
        <v>27</v>
      </c>
      <c r="E34" s="237" t="str">
        <f>معلومات!C32</f>
        <v>عالب نورالهدى</v>
      </c>
      <c r="F34" s="237"/>
      <c r="G34" s="237"/>
      <c r="H34" s="26">
        <v>8</v>
      </c>
      <c r="I34" s="26">
        <v>9.5</v>
      </c>
      <c r="J34" s="27">
        <v>4</v>
      </c>
      <c r="K34" s="176">
        <f t="shared" si="0"/>
        <v>7.166666666666667</v>
      </c>
      <c r="L34" s="173">
        <f>RANK(K34,$K$8:$K$41,0)</f>
        <v>14</v>
      </c>
      <c r="M34" s="35"/>
      <c r="N34" s="35"/>
      <c r="O34" s="35"/>
      <c r="P34" s="35"/>
      <c r="Q34" s="26">
        <f>معلومات!B32</f>
        <v>27</v>
      </c>
      <c r="R34" s="237" t="str">
        <f>معلومات!C32</f>
        <v>عالب نورالهدى</v>
      </c>
      <c r="S34" s="237"/>
      <c r="T34" s="26">
        <v>8</v>
      </c>
      <c r="U34" s="26">
        <v>10</v>
      </c>
      <c r="V34" s="176">
        <v>8.5</v>
      </c>
      <c r="W34" s="181">
        <f t="shared" si="1"/>
        <v>8.8333333333333339</v>
      </c>
      <c r="X34" s="173">
        <f>RANK(W34,$W$8:$W$41,0)</f>
        <v>4</v>
      </c>
      <c r="Y34" s="35"/>
    </row>
    <row r="35" spans="2:25" ht="16.5" thickBot="1">
      <c r="B35" s="35"/>
      <c r="C35" s="35"/>
      <c r="D35" s="26">
        <f>معلومات!B33</f>
        <v>28</v>
      </c>
      <c r="E35" s="237" t="str">
        <f>معلومات!C33</f>
        <v>زهار امينة</v>
      </c>
      <c r="F35" s="237"/>
      <c r="G35" s="237"/>
      <c r="H35" s="26">
        <v>3</v>
      </c>
      <c r="I35" s="26">
        <v>4</v>
      </c>
      <c r="J35" s="27">
        <v>4</v>
      </c>
      <c r="K35" s="176">
        <f t="shared" si="0"/>
        <v>3.6666666666666665</v>
      </c>
      <c r="L35" s="173">
        <f>RANK(K35,$K$8:$K$41,0)</f>
        <v>34</v>
      </c>
      <c r="M35" s="35"/>
      <c r="N35" s="35"/>
      <c r="O35" s="35"/>
      <c r="P35" s="35"/>
      <c r="Q35" s="26">
        <f>معلومات!B33</f>
        <v>28</v>
      </c>
      <c r="R35" s="237" t="str">
        <f>معلومات!C33</f>
        <v>زهار امينة</v>
      </c>
      <c r="S35" s="237"/>
      <c r="T35" s="26">
        <v>4</v>
      </c>
      <c r="U35" s="26">
        <v>4.5</v>
      </c>
      <c r="V35" s="176">
        <v>5</v>
      </c>
      <c r="W35" s="181">
        <f t="shared" si="1"/>
        <v>4.5</v>
      </c>
      <c r="X35" s="173">
        <f>RANK(W35,$W$8:$W$41,0)</f>
        <v>28</v>
      </c>
      <c r="Y35" s="35"/>
    </row>
    <row r="36" spans="2:25" ht="16.5" thickBot="1">
      <c r="B36" s="35"/>
      <c r="C36" s="35"/>
      <c r="D36" s="26">
        <f>معلومات!B34</f>
        <v>29</v>
      </c>
      <c r="E36" s="237" t="str">
        <f>معلومات!C34</f>
        <v>خذير حليمة</v>
      </c>
      <c r="F36" s="237"/>
      <c r="G36" s="237"/>
      <c r="H36" s="26">
        <v>6.5</v>
      </c>
      <c r="I36" s="26">
        <v>3.5</v>
      </c>
      <c r="J36" s="27">
        <v>4</v>
      </c>
      <c r="K36" s="176">
        <f t="shared" si="0"/>
        <v>4.666666666666667</v>
      </c>
      <c r="L36" s="173">
        <f>RANK(K36,$K$8:$K$41,0)</f>
        <v>30</v>
      </c>
      <c r="M36" s="35"/>
      <c r="N36" s="35"/>
      <c r="O36" s="35"/>
      <c r="P36" s="35"/>
      <c r="Q36" s="26">
        <f>معلومات!B34</f>
        <v>29</v>
      </c>
      <c r="R36" s="237" t="str">
        <f>معلومات!C34</f>
        <v>خذير حليمة</v>
      </c>
      <c r="S36" s="237"/>
      <c r="T36" s="26">
        <v>5</v>
      </c>
      <c r="U36" s="26">
        <v>3.5</v>
      </c>
      <c r="V36" s="176">
        <v>5</v>
      </c>
      <c r="W36" s="181">
        <f t="shared" si="1"/>
        <v>4.5</v>
      </c>
      <c r="X36" s="173">
        <f>RANK(W36,$W$8:$W$41,0)</f>
        <v>28</v>
      </c>
      <c r="Y36" s="35"/>
    </row>
    <row r="37" spans="2:25" ht="15" customHeight="1" thickBot="1">
      <c r="B37" s="35"/>
      <c r="C37" s="35"/>
      <c r="D37" s="26">
        <f>معلومات!B35</f>
        <v>30</v>
      </c>
      <c r="E37" s="237" t="str">
        <f>معلومات!C35</f>
        <v>سلت ماريا غفران</v>
      </c>
      <c r="F37" s="237"/>
      <c r="G37" s="237"/>
      <c r="H37" s="26">
        <v>7.5</v>
      </c>
      <c r="I37" s="26">
        <v>5.5</v>
      </c>
      <c r="J37" s="27">
        <v>5.5</v>
      </c>
      <c r="K37" s="176">
        <f t="shared" si="0"/>
        <v>6.166666666666667</v>
      </c>
      <c r="L37" s="173">
        <f>RANK(K37,$K$8:$K$41,0)</f>
        <v>18</v>
      </c>
      <c r="M37" s="35"/>
      <c r="N37" s="35"/>
      <c r="O37" s="35"/>
      <c r="P37" s="35"/>
      <c r="Q37" s="26">
        <f>معلومات!B35</f>
        <v>30</v>
      </c>
      <c r="R37" s="237" t="str">
        <f>معلومات!C35</f>
        <v>سلت ماريا غفران</v>
      </c>
      <c r="S37" s="237"/>
      <c r="T37" s="26">
        <v>7</v>
      </c>
      <c r="U37" s="26">
        <v>4</v>
      </c>
      <c r="V37" s="176">
        <v>8</v>
      </c>
      <c r="W37" s="181">
        <f t="shared" si="1"/>
        <v>6.333333333333333</v>
      </c>
      <c r="X37" s="173">
        <f>RANK(W37,$W$8:$W$41,0)</f>
        <v>18</v>
      </c>
      <c r="Y37" s="35"/>
    </row>
    <row r="38" spans="2:25" ht="16.5" customHeight="1" thickBot="1">
      <c r="B38" s="35"/>
      <c r="C38" s="35"/>
      <c r="D38" s="26">
        <f>معلومات!B36</f>
        <v>31</v>
      </c>
      <c r="E38" s="237" t="str">
        <f>معلومات!C36</f>
        <v>هرماس منى ام النون</v>
      </c>
      <c r="F38" s="237"/>
      <c r="G38" s="237"/>
      <c r="H38" s="26">
        <v>6</v>
      </c>
      <c r="I38" s="26">
        <v>5.5</v>
      </c>
      <c r="J38" s="27">
        <v>5.5</v>
      </c>
      <c r="K38" s="176">
        <f t="shared" si="0"/>
        <v>5.666666666666667</v>
      </c>
      <c r="L38" s="173">
        <f>RANK(K38,$K$8:$K$41,0)</f>
        <v>22</v>
      </c>
      <c r="M38" s="35"/>
      <c r="N38" s="35"/>
      <c r="O38" s="35"/>
      <c r="P38" s="35"/>
      <c r="Q38" s="26">
        <f>معلومات!B36</f>
        <v>31</v>
      </c>
      <c r="R38" s="237" t="str">
        <f>معلومات!C36</f>
        <v>هرماس منى ام النون</v>
      </c>
      <c r="S38" s="237"/>
      <c r="T38" s="26">
        <v>4</v>
      </c>
      <c r="U38" s="26">
        <v>3</v>
      </c>
      <c r="V38" s="176">
        <v>5.5</v>
      </c>
      <c r="W38" s="181">
        <f t="shared" si="1"/>
        <v>4.166666666666667</v>
      </c>
      <c r="X38" s="173">
        <f>RANK(W38,$W$8:$W$41,0)</f>
        <v>33</v>
      </c>
      <c r="Y38" s="35"/>
    </row>
    <row r="39" spans="2:25" ht="18" customHeight="1" thickBot="1">
      <c r="B39" s="35"/>
      <c r="C39" s="35"/>
      <c r="D39" s="26">
        <f>معلومات!B37</f>
        <v>32</v>
      </c>
      <c r="E39" s="237" t="str">
        <f>معلومات!C37</f>
        <v>مجبري هبة</v>
      </c>
      <c r="F39" s="237"/>
      <c r="G39" s="237"/>
      <c r="H39" s="26">
        <v>6.5</v>
      </c>
      <c r="I39" s="26">
        <v>5.5</v>
      </c>
      <c r="J39" s="27">
        <v>4.5</v>
      </c>
      <c r="K39" s="176">
        <f t="shared" si="0"/>
        <v>5.5</v>
      </c>
      <c r="L39" s="173">
        <f>RANK(K39,$K$8:$K$41,0)</f>
        <v>24</v>
      </c>
      <c r="M39" s="35"/>
      <c r="N39" s="35"/>
      <c r="O39" s="35"/>
      <c r="P39" s="35"/>
      <c r="Q39" s="26">
        <f>معلومات!B37</f>
        <v>32</v>
      </c>
      <c r="R39" s="237" t="str">
        <f>معلومات!C37</f>
        <v>مجبري هبة</v>
      </c>
      <c r="S39" s="237"/>
      <c r="T39" s="26">
        <v>5</v>
      </c>
      <c r="U39" s="26">
        <v>5.5</v>
      </c>
      <c r="V39" s="176">
        <v>5</v>
      </c>
      <c r="W39" s="181">
        <f t="shared" si="1"/>
        <v>5.166666666666667</v>
      </c>
      <c r="X39" s="173">
        <f>RANK(W39,$W$8:$W$41,0)</f>
        <v>25</v>
      </c>
      <c r="Y39" s="35"/>
    </row>
    <row r="40" spans="2:25" ht="16.5" thickBot="1">
      <c r="B40" s="35"/>
      <c r="C40" s="35"/>
      <c r="D40" s="26">
        <f>معلومات!B38</f>
        <v>33</v>
      </c>
      <c r="E40" s="237" t="str">
        <f>معلومات!C38</f>
        <v>العشمي سهيلة</v>
      </c>
      <c r="F40" s="237"/>
      <c r="G40" s="237"/>
      <c r="H40" s="26">
        <v>9</v>
      </c>
      <c r="I40" s="26">
        <v>10</v>
      </c>
      <c r="J40" s="27">
        <v>6.5</v>
      </c>
      <c r="K40" s="176">
        <f t="shared" si="0"/>
        <v>8.5</v>
      </c>
      <c r="L40" s="173">
        <f>RANK(K40,$K$8:$K$41,0)</f>
        <v>4</v>
      </c>
      <c r="M40" s="35"/>
      <c r="N40" s="35"/>
      <c r="O40" s="35"/>
      <c r="P40" s="35"/>
      <c r="Q40" s="26">
        <f>معلومات!B38</f>
        <v>33</v>
      </c>
      <c r="R40" s="237" t="str">
        <f>معلومات!C38</f>
        <v>العشمي سهيلة</v>
      </c>
      <c r="S40" s="237"/>
      <c r="T40" s="26">
        <v>9</v>
      </c>
      <c r="U40" s="26">
        <v>10</v>
      </c>
      <c r="V40" s="176">
        <v>9</v>
      </c>
      <c r="W40" s="181">
        <f t="shared" si="1"/>
        <v>9.3333333333333339</v>
      </c>
      <c r="X40" s="173">
        <f>RANK(W40,$W$8:$W$41,0)</f>
        <v>1</v>
      </c>
      <c r="Y40" s="35"/>
    </row>
    <row r="41" spans="2:25" ht="16.5" thickBot="1">
      <c r="B41" s="42"/>
      <c r="C41" s="42"/>
      <c r="D41" s="48">
        <f>معلومات!B39</f>
        <v>34</v>
      </c>
      <c r="E41" s="237" t="str">
        <f>معلومات!C39</f>
        <v>فتيلينة مريم</v>
      </c>
      <c r="F41" s="237"/>
      <c r="G41" s="237"/>
      <c r="H41" s="26">
        <v>5</v>
      </c>
      <c r="I41" s="26">
        <v>3.5</v>
      </c>
      <c r="J41" s="27">
        <v>4</v>
      </c>
      <c r="K41" s="176">
        <f t="shared" si="0"/>
        <v>4.166666666666667</v>
      </c>
      <c r="L41" s="173">
        <f>RANK(K41,$K$8:$K$41,0)</f>
        <v>31</v>
      </c>
      <c r="M41" s="42"/>
      <c r="N41" s="42"/>
      <c r="O41" s="42"/>
      <c r="P41" s="42"/>
      <c r="Q41" s="48">
        <f>معلومات!B39</f>
        <v>34</v>
      </c>
      <c r="R41" s="237" t="str">
        <f>معلومات!C39</f>
        <v>فتيلينة مريم</v>
      </c>
      <c r="S41" s="237"/>
      <c r="T41" s="48">
        <v>6</v>
      </c>
      <c r="U41" s="48">
        <v>3</v>
      </c>
      <c r="V41" s="176">
        <v>5</v>
      </c>
      <c r="W41" s="181">
        <f t="shared" si="1"/>
        <v>4.666666666666667</v>
      </c>
      <c r="X41" s="224">
        <f>RANK(W41,$W$8:$W$41,0)</f>
        <v>26</v>
      </c>
      <c r="Y41" s="42"/>
    </row>
    <row r="42" spans="2:25" ht="16.5" thickBot="1">
      <c r="B42" s="42"/>
      <c r="C42" s="42"/>
      <c r="D42" s="48">
        <f>معلومات!B46</f>
        <v>0</v>
      </c>
      <c r="E42" s="237" t="str">
        <f>معلومات!C46</f>
        <v>المجموع</v>
      </c>
      <c r="F42" s="237"/>
      <c r="G42" s="237"/>
      <c r="H42" s="135">
        <f>SUM(H8:H41)</f>
        <v>229.5</v>
      </c>
      <c r="I42" s="135">
        <f>SUM(I8:I41)</f>
        <v>250</v>
      </c>
      <c r="J42" s="135">
        <f>SUM(J8:J41)</f>
        <v>175.5</v>
      </c>
      <c r="K42" s="176">
        <f t="shared" si="0"/>
        <v>218.33333333333334</v>
      </c>
      <c r="L42" s="173"/>
      <c r="M42" s="42"/>
      <c r="N42" s="42"/>
      <c r="O42" s="42"/>
      <c r="P42" s="42"/>
      <c r="Q42" s="48">
        <f>معلومات!B46</f>
        <v>0</v>
      </c>
      <c r="R42" s="237" t="str">
        <f>معلومات!C46</f>
        <v>المجموع</v>
      </c>
      <c r="S42" s="237"/>
      <c r="T42" s="48">
        <f>SUM(T27:T41)</f>
        <v>90.5</v>
      </c>
      <c r="U42" s="48">
        <f>SUM(U8:U41)</f>
        <v>229</v>
      </c>
      <c r="V42" s="176">
        <f>SUM(V8:V41)</f>
        <v>214.5</v>
      </c>
      <c r="W42" s="181">
        <f t="shared" si="1"/>
        <v>178</v>
      </c>
      <c r="X42" s="173"/>
      <c r="Y42" s="42"/>
    </row>
    <row r="43" spans="2:25" ht="16.5" thickBot="1">
      <c r="B43" s="35"/>
      <c r="C43" s="35"/>
      <c r="D43" s="252" t="s">
        <v>7</v>
      </c>
      <c r="E43" s="252"/>
      <c r="F43" s="252"/>
      <c r="G43" s="252"/>
      <c r="H43" s="27">
        <f>H42/معلومات!K21</f>
        <v>5.7374999999999998</v>
      </c>
      <c r="I43" s="27">
        <f>I42/معلومات!K21</f>
        <v>6.25</v>
      </c>
      <c r="J43" s="27">
        <f>J42/معلومات!K21</f>
        <v>4.3875000000000002</v>
      </c>
      <c r="K43" s="176">
        <f>K42/معلومات!K21</f>
        <v>5.4583333333333339</v>
      </c>
      <c r="L43" s="173"/>
      <c r="M43" s="35"/>
      <c r="N43" s="35"/>
      <c r="O43" s="35"/>
      <c r="P43" s="35"/>
      <c r="Q43" s="252" t="s">
        <v>7</v>
      </c>
      <c r="R43" s="252"/>
      <c r="S43" s="252"/>
      <c r="T43" s="27">
        <f>T42/معلومات!K21</f>
        <v>2.2625000000000002</v>
      </c>
      <c r="U43" s="27">
        <f>U42/معلومات!K21</f>
        <v>5.7249999999999996</v>
      </c>
      <c r="V43" s="176">
        <f>V42/معلومات!K21</f>
        <v>5.3624999999999998</v>
      </c>
      <c r="W43" s="181">
        <f>W42/معلومات!K21</f>
        <v>4.45</v>
      </c>
      <c r="X43" s="173"/>
      <c r="Y43" s="35"/>
    </row>
    <row r="44" spans="2:25" ht="15.75">
      <c r="B44" s="35"/>
      <c r="C44" s="245" t="str">
        <f>معلومات!I17</f>
        <v>توقيع السيد الاستاذ:</v>
      </c>
      <c r="D44" s="245"/>
      <c r="E44" s="245"/>
      <c r="F44" s="32"/>
      <c r="G44" s="32"/>
      <c r="H44" s="32"/>
      <c r="I44" s="38"/>
      <c r="J44" s="38"/>
      <c r="K44" s="247" t="str">
        <f>معلومات!I19</f>
        <v>توقيع السيد المديـر:</v>
      </c>
      <c r="L44" s="247"/>
      <c r="M44" s="39"/>
      <c r="N44" s="35"/>
      <c r="O44" s="35"/>
      <c r="P44" s="245" t="str">
        <f>C44</f>
        <v>توقيع السيد الاستاذ:</v>
      </c>
      <c r="Q44" s="245"/>
      <c r="R44" s="32"/>
      <c r="S44" s="32"/>
      <c r="T44" s="32"/>
      <c r="U44" s="38"/>
      <c r="V44" s="38"/>
      <c r="W44" s="247" t="str">
        <f>K44</f>
        <v>توقيع السيد المديـر:</v>
      </c>
      <c r="X44" s="247"/>
      <c r="Y44" s="39"/>
    </row>
    <row r="45" spans="2:25" ht="15.75">
      <c r="B45" s="145"/>
      <c r="C45" s="142"/>
      <c r="D45" s="142"/>
      <c r="E45" s="142"/>
      <c r="F45" s="32"/>
      <c r="G45" s="32"/>
      <c r="H45" s="32"/>
      <c r="I45" s="141"/>
      <c r="J45" s="141"/>
      <c r="K45" s="143"/>
      <c r="L45" s="143"/>
      <c r="M45" s="144"/>
      <c r="N45" s="145"/>
      <c r="O45" s="145"/>
      <c r="P45" s="142"/>
      <c r="Q45" s="142"/>
      <c r="R45" s="32"/>
      <c r="S45" s="32"/>
      <c r="T45" s="32"/>
      <c r="U45" s="141"/>
      <c r="V45" s="141"/>
      <c r="W45" s="143"/>
      <c r="X45" s="143"/>
      <c r="Y45" s="144"/>
    </row>
    <row r="46" spans="2:25" ht="15.75">
      <c r="B46" s="225"/>
      <c r="C46" s="222"/>
      <c r="D46" s="222"/>
      <c r="E46" s="222"/>
      <c r="F46" s="32"/>
      <c r="G46" s="32"/>
      <c r="H46" s="32"/>
      <c r="I46" s="223"/>
      <c r="J46" s="223"/>
      <c r="K46" s="226"/>
      <c r="L46" s="226"/>
      <c r="M46" s="227"/>
      <c r="N46" s="225"/>
      <c r="O46" s="225"/>
      <c r="P46" s="222"/>
      <c r="Q46" s="222"/>
      <c r="R46" s="32"/>
      <c r="S46" s="32"/>
      <c r="T46" s="32"/>
      <c r="U46" s="223"/>
      <c r="V46" s="223"/>
      <c r="W46" s="226"/>
      <c r="X46" s="226"/>
      <c r="Y46" s="227"/>
    </row>
    <row r="47" spans="2:25" ht="15.75">
      <c r="B47" s="225"/>
      <c r="C47" s="222"/>
      <c r="D47" s="222"/>
      <c r="E47" s="222"/>
      <c r="F47" s="32"/>
      <c r="G47" s="32"/>
      <c r="H47" s="32"/>
      <c r="I47" s="223"/>
      <c r="J47" s="223"/>
      <c r="K47" s="226"/>
      <c r="L47" s="226"/>
      <c r="M47" s="227"/>
      <c r="N47" s="225"/>
      <c r="O47" s="225"/>
      <c r="P47" s="222"/>
      <c r="Q47" s="222"/>
      <c r="R47" s="32"/>
      <c r="S47" s="32"/>
      <c r="T47" s="32"/>
      <c r="U47" s="223"/>
      <c r="V47" s="223"/>
      <c r="W47" s="226"/>
      <c r="X47" s="226"/>
      <c r="Y47" s="227"/>
    </row>
    <row r="48" spans="2:25" ht="15.75">
      <c r="B48" s="225"/>
      <c r="C48" s="222"/>
      <c r="D48" s="222"/>
      <c r="E48" s="222"/>
      <c r="F48" s="32"/>
      <c r="G48" s="32"/>
      <c r="H48" s="32"/>
      <c r="I48" s="223"/>
      <c r="J48" s="223"/>
      <c r="K48" s="226"/>
      <c r="L48" s="226"/>
      <c r="M48" s="227"/>
      <c r="N48" s="225"/>
      <c r="O48" s="225"/>
      <c r="P48" s="222"/>
      <c r="Q48" s="222"/>
      <c r="R48" s="32"/>
      <c r="S48" s="32"/>
      <c r="T48" s="32"/>
      <c r="U48" s="223"/>
      <c r="V48" s="223"/>
      <c r="W48" s="226"/>
      <c r="X48" s="226"/>
      <c r="Y48" s="227"/>
    </row>
    <row r="49" spans="2:25" ht="15.75">
      <c r="B49" s="225"/>
      <c r="C49" s="222"/>
      <c r="D49" s="222"/>
      <c r="E49" s="222"/>
      <c r="F49" s="32"/>
      <c r="G49" s="32"/>
      <c r="H49" s="32"/>
      <c r="I49" s="223"/>
      <c r="J49" s="223"/>
      <c r="K49" s="226"/>
      <c r="L49" s="226"/>
      <c r="M49" s="227"/>
      <c r="N49" s="225"/>
      <c r="O49" s="225"/>
      <c r="P49" s="222"/>
      <c r="Q49" s="222"/>
      <c r="R49" s="32"/>
      <c r="S49" s="32"/>
      <c r="T49" s="32"/>
      <c r="U49" s="223"/>
      <c r="V49" s="223"/>
      <c r="W49" s="226"/>
      <c r="X49" s="226"/>
      <c r="Y49" s="227"/>
    </row>
    <row r="50" spans="2:25" ht="15.75">
      <c r="B50" s="225"/>
      <c r="C50" s="222"/>
      <c r="D50" s="222"/>
      <c r="E50" s="222"/>
      <c r="F50" s="32"/>
      <c r="G50" s="32"/>
      <c r="H50" s="32"/>
      <c r="I50" s="223"/>
      <c r="J50" s="223"/>
      <c r="K50" s="226"/>
      <c r="L50" s="226"/>
      <c r="M50" s="227"/>
      <c r="N50" s="225"/>
      <c r="O50" s="225"/>
      <c r="P50" s="222"/>
      <c r="Q50" s="222"/>
      <c r="R50" s="32"/>
      <c r="S50" s="32"/>
      <c r="T50" s="32"/>
      <c r="U50" s="223"/>
      <c r="V50" s="223"/>
      <c r="W50" s="226"/>
      <c r="X50" s="226"/>
      <c r="Y50" s="227"/>
    </row>
    <row r="51" spans="2:25" ht="15.75">
      <c r="B51" s="225"/>
      <c r="C51" s="222"/>
      <c r="D51" s="222"/>
      <c r="E51" s="222"/>
      <c r="F51" s="32"/>
      <c r="G51" s="32"/>
      <c r="H51" s="32"/>
      <c r="I51" s="223"/>
      <c r="J51" s="223"/>
      <c r="K51" s="226"/>
      <c r="L51" s="226"/>
      <c r="M51" s="227"/>
      <c r="N51" s="225"/>
      <c r="O51" s="225"/>
      <c r="P51" s="222"/>
      <c r="Q51" s="222"/>
      <c r="R51" s="32"/>
      <c r="S51" s="32"/>
      <c r="T51" s="32"/>
      <c r="U51" s="223"/>
      <c r="V51" s="223"/>
      <c r="W51" s="226"/>
      <c r="X51" s="226"/>
      <c r="Y51" s="227"/>
    </row>
    <row r="52" spans="2:25" ht="15.75">
      <c r="B52" s="145"/>
      <c r="C52" s="142"/>
      <c r="D52" s="142"/>
      <c r="E52" s="142"/>
      <c r="F52" s="32"/>
      <c r="G52" s="32"/>
      <c r="H52" s="32"/>
      <c r="I52" s="141"/>
      <c r="J52" s="141"/>
      <c r="K52" s="143"/>
      <c r="L52" s="143"/>
      <c r="M52" s="144"/>
      <c r="N52" s="145"/>
      <c r="O52" s="145"/>
      <c r="P52" s="142"/>
      <c r="Q52" s="142"/>
      <c r="R52" s="32"/>
      <c r="S52" s="32"/>
      <c r="T52" s="32"/>
      <c r="U52" s="141"/>
      <c r="V52" s="141"/>
      <c r="W52" s="143"/>
      <c r="X52" s="143"/>
      <c r="Y52" s="144"/>
    </row>
    <row r="53" spans="2:25" ht="15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2:25" ht="15.75">
      <c r="B54" s="35"/>
      <c r="C54" s="35"/>
      <c r="D54" s="36"/>
      <c r="E54" s="36"/>
      <c r="F54" s="36"/>
      <c r="G54" s="242" t="str">
        <f>G1</f>
        <v>الجمهورية الجزائرية الديمقراطية الشعبية</v>
      </c>
      <c r="H54" s="242"/>
      <c r="I54" s="242"/>
      <c r="J54" s="242"/>
      <c r="K54" s="2"/>
      <c r="L54" s="35"/>
      <c r="M54" s="35"/>
      <c r="N54" s="35"/>
      <c r="O54" s="35"/>
      <c r="P54" s="35"/>
      <c r="Q54" s="36"/>
      <c r="R54" s="36"/>
      <c r="S54" s="242" t="str">
        <f>S1</f>
        <v>الجمهورية الجزائرية الديمقراطية الشعبية</v>
      </c>
      <c r="T54" s="242"/>
      <c r="U54" s="242"/>
      <c r="V54" s="242"/>
      <c r="W54" s="2"/>
      <c r="X54" s="35"/>
      <c r="Y54" s="35"/>
    </row>
    <row r="55" spans="2:25" ht="15.75">
      <c r="B55" s="35"/>
      <c r="C55" s="35"/>
      <c r="D55" s="36"/>
      <c r="E55" s="36"/>
      <c r="F55" s="36"/>
      <c r="G55" s="36"/>
      <c r="H55" s="247" t="str">
        <f>H2</f>
        <v>وزارة التربية الوطنية</v>
      </c>
      <c r="I55" s="247"/>
      <c r="J55" s="247"/>
      <c r="K55" s="2"/>
      <c r="L55" s="35"/>
      <c r="M55" s="35"/>
      <c r="N55" s="35"/>
      <c r="O55" s="35"/>
      <c r="P55" s="35"/>
      <c r="Q55" s="36"/>
      <c r="R55" s="36"/>
      <c r="S55" s="36"/>
      <c r="T55" s="242" t="str">
        <f>H2</f>
        <v>وزارة التربية الوطنية</v>
      </c>
      <c r="U55" s="242"/>
      <c r="V55" s="242"/>
      <c r="W55" s="2"/>
      <c r="X55" s="35"/>
      <c r="Y55" s="35"/>
    </row>
    <row r="56" spans="2:25" ht="15.75">
      <c r="B56" s="247" t="str">
        <f>B3</f>
        <v>مديرية التربية لولاية الجلفــــــة</v>
      </c>
      <c r="C56" s="247"/>
      <c r="D56" s="247"/>
      <c r="E56" s="247"/>
      <c r="F56" s="247"/>
      <c r="G56" s="247"/>
      <c r="H56" s="2"/>
      <c r="I56" s="2"/>
      <c r="J56" s="2"/>
      <c r="K56" s="334" t="str">
        <f>K3</f>
        <v>السنـــة الدراسية: 2014/2015</v>
      </c>
      <c r="L56" s="334"/>
      <c r="M56" s="334"/>
      <c r="N56" s="247" t="str">
        <f>B56</f>
        <v>مديرية التربية لولاية الجلفــــــة</v>
      </c>
      <c r="O56" s="247"/>
      <c r="P56" s="247"/>
      <c r="Q56" s="247"/>
      <c r="R56" s="247"/>
      <c r="S56" s="247"/>
      <c r="T56" s="2"/>
      <c r="U56" s="2"/>
      <c r="V56" s="2"/>
      <c r="W56" s="334" t="str">
        <f>K56</f>
        <v>السنـــة الدراسية: 2014/2015</v>
      </c>
      <c r="X56" s="334"/>
      <c r="Y56" s="334"/>
    </row>
    <row r="57" spans="2:25" ht="16.5" thickBot="1">
      <c r="B57" s="247" t="str">
        <f>B4</f>
        <v>مفتشـية التربية والتعليم الابتدائي</v>
      </c>
      <c r="C57" s="247"/>
      <c r="D57" s="247"/>
      <c r="E57" s="247"/>
      <c r="F57" s="247"/>
      <c r="G57" s="247"/>
      <c r="H57" s="2"/>
      <c r="I57" s="2"/>
      <c r="J57" s="2"/>
      <c r="K57" s="335" t="str">
        <f>K4</f>
        <v>الفوج التربوي: الثالثة ابتدائي ب</v>
      </c>
      <c r="L57" s="335"/>
      <c r="M57" s="335"/>
      <c r="N57" s="247" t="str">
        <f>B57</f>
        <v>مفتشـية التربية والتعليم الابتدائي</v>
      </c>
      <c r="O57" s="247"/>
      <c r="P57" s="247"/>
      <c r="Q57" s="247"/>
      <c r="R57" s="247"/>
      <c r="S57" s="247"/>
      <c r="T57" s="2"/>
      <c r="U57" s="2"/>
      <c r="V57" s="2"/>
      <c r="W57" s="335" t="str">
        <f>K57</f>
        <v>الفوج التربوي: الثالثة ابتدائي ب</v>
      </c>
      <c r="X57" s="335"/>
      <c r="Y57" s="335"/>
    </row>
    <row r="58" spans="2:25" ht="16.5" thickBot="1">
      <c r="B58" s="245" t="str">
        <f>B5</f>
        <v>المقاطعة الخامسة - حاسي بحبح-</v>
      </c>
      <c r="C58" s="245"/>
      <c r="D58" s="245"/>
      <c r="E58" s="245"/>
      <c r="F58" s="245"/>
      <c r="G58" s="245"/>
      <c r="H58" s="234" t="s">
        <v>67</v>
      </c>
      <c r="I58" s="234"/>
      <c r="J58" s="32"/>
      <c r="K58" s="335" t="str">
        <f>K5</f>
        <v>الاستــــــاذ: شـــــايب بـن داود</v>
      </c>
      <c r="L58" s="335"/>
      <c r="M58" s="335"/>
      <c r="N58" s="245" t="str">
        <f>B58</f>
        <v>المقاطعة الخامسة - حاسي بحبح-</v>
      </c>
      <c r="O58" s="245"/>
      <c r="P58" s="245"/>
      <c r="Q58" s="245"/>
      <c r="R58" s="245"/>
      <c r="S58" s="245"/>
      <c r="T58" s="234" t="s">
        <v>68</v>
      </c>
      <c r="U58" s="234"/>
      <c r="V58" s="32"/>
      <c r="W58" s="335" t="str">
        <f>K58</f>
        <v>الاستــــــاذ: شـــــايب بـن داود</v>
      </c>
      <c r="X58" s="335"/>
      <c r="Y58" s="335"/>
    </row>
    <row r="59" spans="2:25" ht="16.5" thickBot="1">
      <c r="B59" s="35"/>
      <c r="C59" s="35"/>
      <c r="D59" s="36"/>
      <c r="E59" s="36"/>
      <c r="F59" s="36"/>
      <c r="G59" s="36"/>
      <c r="H59" s="36"/>
      <c r="I59" s="36"/>
      <c r="J59" s="36"/>
      <c r="K59" s="36"/>
      <c r="L59" s="35"/>
      <c r="M59" s="37"/>
      <c r="N59" s="35"/>
      <c r="O59" s="35"/>
      <c r="P59" s="35"/>
      <c r="Q59" s="36"/>
      <c r="R59" s="36"/>
      <c r="S59" s="36"/>
      <c r="T59" s="36"/>
      <c r="U59" s="36"/>
      <c r="V59" s="36"/>
      <c r="W59" s="36"/>
      <c r="X59" s="35"/>
      <c r="Y59" s="37"/>
    </row>
    <row r="60" spans="2:25" ht="16.5" thickBot="1">
      <c r="B60" s="35"/>
      <c r="C60" s="35"/>
      <c r="D60" s="26" t="str">
        <f t="shared" ref="D60:E79" si="2">D7</f>
        <v>الرقم</v>
      </c>
      <c r="E60" s="246" t="str">
        <f t="shared" si="2"/>
        <v xml:space="preserve">الاسم  واللقب  </v>
      </c>
      <c r="F60" s="246"/>
      <c r="G60" s="246"/>
      <c r="H60" s="26" t="s">
        <v>5</v>
      </c>
      <c r="I60" s="26" t="s">
        <v>4</v>
      </c>
      <c r="J60" s="26" t="s">
        <v>3</v>
      </c>
      <c r="K60" s="26" t="s">
        <v>2</v>
      </c>
      <c r="L60" s="173" t="s">
        <v>26</v>
      </c>
      <c r="M60" s="37"/>
      <c r="N60" s="35"/>
      <c r="O60" s="35"/>
      <c r="P60" s="35"/>
      <c r="Q60" s="26" t="str">
        <f>D60</f>
        <v>الرقم</v>
      </c>
      <c r="R60" s="237" t="str">
        <f>E60</f>
        <v xml:space="preserve">الاسم  واللقب  </v>
      </c>
      <c r="S60" s="237"/>
      <c r="T60" s="26" t="s">
        <v>5</v>
      </c>
      <c r="U60" s="26" t="s">
        <v>4</v>
      </c>
      <c r="V60" s="26" t="s">
        <v>3</v>
      </c>
      <c r="W60" s="26" t="s">
        <v>2</v>
      </c>
      <c r="X60" s="173" t="s">
        <v>26</v>
      </c>
      <c r="Y60" s="37"/>
    </row>
    <row r="61" spans="2:25" ht="15" customHeight="1" thickBot="1">
      <c r="B61" s="35"/>
      <c r="C61" s="35"/>
      <c r="D61" s="26">
        <f t="shared" si="2"/>
        <v>1</v>
      </c>
      <c r="E61" s="237" t="str">
        <f t="shared" si="2"/>
        <v>لبيض محمد فاروق</v>
      </c>
      <c r="F61" s="237"/>
      <c r="G61" s="237"/>
      <c r="H61" s="27"/>
      <c r="I61" s="27"/>
      <c r="J61" s="27"/>
      <c r="K61" s="27">
        <f>(J61+I61+H61)/3</f>
        <v>0</v>
      </c>
      <c r="L61" s="173">
        <f>RANK(K61,$K$61:$K$94,0)</f>
        <v>1</v>
      </c>
      <c r="M61" s="35"/>
      <c r="N61" s="35"/>
      <c r="O61" s="35"/>
      <c r="P61" s="35"/>
      <c r="Q61" s="26">
        <f t="shared" ref="Q61:Q94" si="3">D61</f>
        <v>1</v>
      </c>
      <c r="R61" s="237" t="str">
        <f t="shared" ref="R61:R94" si="4">E61</f>
        <v>لبيض محمد فاروق</v>
      </c>
      <c r="S61" s="237"/>
      <c r="T61" s="27"/>
      <c r="U61" s="27"/>
      <c r="V61" s="27"/>
      <c r="W61" s="27">
        <f>(V61+U61+T61)/3</f>
        <v>0</v>
      </c>
      <c r="X61" s="173">
        <f>RANK(W61,$W$61:$W$94,0)</f>
        <v>1</v>
      </c>
      <c r="Y61" s="35"/>
    </row>
    <row r="62" spans="2:25" ht="16.5" thickBot="1">
      <c r="B62" s="35"/>
      <c r="C62" s="35"/>
      <c r="D62" s="26">
        <f t="shared" si="2"/>
        <v>2</v>
      </c>
      <c r="E62" s="237" t="str">
        <f t="shared" si="2"/>
        <v xml:space="preserve"> ربوح أسامة</v>
      </c>
      <c r="F62" s="237"/>
      <c r="G62" s="237"/>
      <c r="H62" s="27"/>
      <c r="I62" s="27"/>
      <c r="J62" s="27"/>
      <c r="K62" s="27">
        <f t="shared" ref="K62:K96" si="5">(J62+I62+H62)/3</f>
        <v>0</v>
      </c>
      <c r="L62" s="173">
        <f>RANK(K62,$K$61:$K$94,0)</f>
        <v>1</v>
      </c>
      <c r="M62" s="35"/>
      <c r="N62" s="35"/>
      <c r="O62" s="35"/>
      <c r="P62" s="35"/>
      <c r="Q62" s="26">
        <f t="shared" si="3"/>
        <v>2</v>
      </c>
      <c r="R62" s="237" t="str">
        <f t="shared" si="4"/>
        <v xml:space="preserve"> ربوح أسامة</v>
      </c>
      <c r="S62" s="237"/>
      <c r="T62" s="27"/>
      <c r="U62" s="27"/>
      <c r="V62" s="27"/>
      <c r="W62" s="27">
        <f t="shared" ref="W62:W96" si="6">(V62+U62+T62)/3</f>
        <v>0</v>
      </c>
      <c r="X62" s="173">
        <f>RANK(W62,$W$61:$W$94,0)</f>
        <v>1</v>
      </c>
      <c r="Y62" s="35"/>
    </row>
    <row r="63" spans="2:25" ht="16.5" thickBot="1">
      <c r="B63" s="35"/>
      <c r="C63" s="35"/>
      <c r="D63" s="26">
        <f t="shared" si="2"/>
        <v>3</v>
      </c>
      <c r="E63" s="237" t="str">
        <f t="shared" si="2"/>
        <v>داودي لخضر</v>
      </c>
      <c r="F63" s="237"/>
      <c r="G63" s="237"/>
      <c r="H63" s="27"/>
      <c r="I63" s="27"/>
      <c r="J63" s="27"/>
      <c r="K63" s="27">
        <f t="shared" si="5"/>
        <v>0</v>
      </c>
      <c r="L63" s="173">
        <f>RANK(K63,$K$61:$K$94,0)</f>
        <v>1</v>
      </c>
      <c r="M63" s="35"/>
      <c r="N63" s="35"/>
      <c r="O63" s="35"/>
      <c r="P63" s="35"/>
      <c r="Q63" s="26">
        <f t="shared" si="3"/>
        <v>3</v>
      </c>
      <c r="R63" s="237" t="str">
        <f t="shared" si="4"/>
        <v>داودي لخضر</v>
      </c>
      <c r="S63" s="237"/>
      <c r="T63" s="27"/>
      <c r="U63" s="27"/>
      <c r="V63" s="27"/>
      <c r="W63" s="27">
        <f t="shared" si="6"/>
        <v>0</v>
      </c>
      <c r="X63" s="173">
        <f>RANK(W63,$W$61:$W$94,0)</f>
        <v>1</v>
      </c>
      <c r="Y63" s="35"/>
    </row>
    <row r="64" spans="2:25" ht="16.5" thickBot="1">
      <c r="B64" s="35"/>
      <c r="C64" s="35"/>
      <c r="D64" s="26">
        <f t="shared" si="2"/>
        <v>4</v>
      </c>
      <c r="E64" s="237" t="str">
        <f t="shared" si="2"/>
        <v>زرقين هارون</v>
      </c>
      <c r="F64" s="237"/>
      <c r="G64" s="237"/>
      <c r="H64" s="27"/>
      <c r="I64" s="27"/>
      <c r="J64" s="27"/>
      <c r="K64" s="27">
        <f t="shared" si="5"/>
        <v>0</v>
      </c>
      <c r="L64" s="173">
        <f>RANK(K64,$K$61:$K$94,0)</f>
        <v>1</v>
      </c>
      <c r="M64" s="35"/>
      <c r="N64" s="35"/>
      <c r="O64" s="35"/>
      <c r="P64" s="35"/>
      <c r="Q64" s="26">
        <f t="shared" si="3"/>
        <v>4</v>
      </c>
      <c r="R64" s="237" t="str">
        <f t="shared" si="4"/>
        <v>زرقين هارون</v>
      </c>
      <c r="S64" s="237"/>
      <c r="T64" s="27"/>
      <c r="U64" s="27"/>
      <c r="V64" s="27"/>
      <c r="W64" s="27">
        <f t="shared" si="6"/>
        <v>0</v>
      </c>
      <c r="X64" s="173">
        <f>RANK(W64,$W$61:$W$94,0)</f>
        <v>1</v>
      </c>
      <c r="Y64" s="35"/>
    </row>
    <row r="65" spans="2:25" ht="17.25" customHeight="1" thickBot="1">
      <c r="B65" s="35"/>
      <c r="C65" s="35"/>
      <c r="D65" s="26">
        <f t="shared" si="2"/>
        <v>5</v>
      </c>
      <c r="E65" s="237" t="str">
        <f t="shared" si="2"/>
        <v>بن عسلون سعد</v>
      </c>
      <c r="F65" s="237"/>
      <c r="G65" s="237"/>
      <c r="H65" s="27"/>
      <c r="I65" s="27"/>
      <c r="J65" s="27"/>
      <c r="K65" s="40">
        <f t="shared" si="5"/>
        <v>0</v>
      </c>
      <c r="L65" s="173">
        <f>RANK(K65,$K$61:$K$94,0)</f>
        <v>1</v>
      </c>
      <c r="M65" s="35"/>
      <c r="N65" s="35"/>
      <c r="O65" s="35"/>
      <c r="P65" s="35"/>
      <c r="Q65" s="26">
        <f t="shared" si="3"/>
        <v>5</v>
      </c>
      <c r="R65" s="237" t="str">
        <f t="shared" si="4"/>
        <v>بن عسلون سعد</v>
      </c>
      <c r="S65" s="237"/>
      <c r="T65" s="27"/>
      <c r="U65" s="27"/>
      <c r="V65" s="27"/>
      <c r="W65" s="27">
        <f t="shared" si="6"/>
        <v>0</v>
      </c>
      <c r="X65" s="173">
        <f>RANK(W65,$W$61:$W$94,0)</f>
        <v>1</v>
      </c>
      <c r="Y65" s="35"/>
    </row>
    <row r="66" spans="2:25" ht="15.75" customHeight="1" thickBot="1">
      <c r="B66" s="35"/>
      <c r="C66" s="35"/>
      <c r="D66" s="26">
        <f t="shared" si="2"/>
        <v>6</v>
      </c>
      <c r="E66" s="237" t="str">
        <f t="shared" si="2"/>
        <v>مزياني محمد مؤنس</v>
      </c>
      <c r="F66" s="237"/>
      <c r="G66" s="237"/>
      <c r="H66" s="27"/>
      <c r="I66" s="27"/>
      <c r="J66" s="27"/>
      <c r="K66" s="27">
        <f t="shared" si="5"/>
        <v>0</v>
      </c>
      <c r="L66" s="173">
        <f>RANK(K66,$K$61:$K$94,0)</f>
        <v>1</v>
      </c>
      <c r="M66" s="35"/>
      <c r="N66" s="35"/>
      <c r="O66" s="35"/>
      <c r="P66" s="35"/>
      <c r="Q66" s="26">
        <f t="shared" si="3"/>
        <v>6</v>
      </c>
      <c r="R66" s="237" t="str">
        <f t="shared" si="4"/>
        <v>مزياني محمد مؤنس</v>
      </c>
      <c r="S66" s="237"/>
      <c r="T66" s="27"/>
      <c r="U66" s="27"/>
      <c r="V66" s="27"/>
      <c r="W66" s="27">
        <f t="shared" si="6"/>
        <v>0</v>
      </c>
      <c r="X66" s="173">
        <f>RANK(W66,$W$61:$W$94,0)</f>
        <v>1</v>
      </c>
      <c r="Y66" s="35"/>
    </row>
    <row r="67" spans="2:25" ht="18.75" customHeight="1" thickBot="1">
      <c r="B67" s="35"/>
      <c r="C67" s="35"/>
      <c r="D67" s="26">
        <f t="shared" si="2"/>
        <v>7</v>
      </c>
      <c r="E67" s="237" t="str">
        <f t="shared" si="2"/>
        <v>حرز الله طارق</v>
      </c>
      <c r="F67" s="237"/>
      <c r="G67" s="237"/>
      <c r="H67" s="27"/>
      <c r="I67" s="27"/>
      <c r="J67" s="27"/>
      <c r="K67" s="27">
        <f t="shared" si="5"/>
        <v>0</v>
      </c>
      <c r="L67" s="173">
        <f>RANK(K67,$K$61:$K$94,0)</f>
        <v>1</v>
      </c>
      <c r="M67" s="35"/>
      <c r="N67" s="35"/>
      <c r="O67" s="35"/>
      <c r="P67" s="35"/>
      <c r="Q67" s="26">
        <f t="shared" si="3"/>
        <v>7</v>
      </c>
      <c r="R67" s="237" t="str">
        <f t="shared" si="4"/>
        <v>حرز الله طارق</v>
      </c>
      <c r="S67" s="237"/>
      <c r="T67" s="27"/>
      <c r="U67" s="27"/>
      <c r="V67" s="27"/>
      <c r="W67" s="27">
        <f t="shared" si="6"/>
        <v>0</v>
      </c>
      <c r="X67" s="173">
        <f>RANK(W67,$W$61:$W$94,0)</f>
        <v>1</v>
      </c>
      <c r="Y67" s="35"/>
    </row>
    <row r="68" spans="2:25" ht="16.5" thickBot="1">
      <c r="B68" s="35"/>
      <c r="C68" s="35"/>
      <c r="D68" s="26">
        <f t="shared" si="2"/>
        <v>8</v>
      </c>
      <c r="E68" s="237" t="str">
        <f t="shared" si="2"/>
        <v>شرماط عمر</v>
      </c>
      <c r="F68" s="237"/>
      <c r="G68" s="237"/>
      <c r="H68" s="171"/>
      <c r="I68" s="27"/>
      <c r="J68" s="27"/>
      <c r="K68" s="27">
        <f t="shared" si="5"/>
        <v>0</v>
      </c>
      <c r="L68" s="173">
        <f>RANK(K68,$K$61:$K$94,0)</f>
        <v>1</v>
      </c>
      <c r="M68" s="35"/>
      <c r="N68" s="35"/>
      <c r="O68" s="35"/>
      <c r="P68" s="35"/>
      <c r="Q68" s="26">
        <f t="shared" si="3"/>
        <v>8</v>
      </c>
      <c r="R68" s="237" t="str">
        <f t="shared" si="4"/>
        <v>شرماط عمر</v>
      </c>
      <c r="S68" s="237"/>
      <c r="T68" s="171"/>
      <c r="U68" s="27"/>
      <c r="V68" s="27"/>
      <c r="W68" s="27">
        <f t="shared" si="6"/>
        <v>0</v>
      </c>
      <c r="X68" s="173">
        <f>RANK(W68,$W$61:$W$94,0)</f>
        <v>1</v>
      </c>
      <c r="Y68" s="35"/>
    </row>
    <row r="69" spans="2:25" ht="16.5" thickBot="1">
      <c r="B69" s="35"/>
      <c r="C69" s="35"/>
      <c r="D69" s="26">
        <f t="shared" si="2"/>
        <v>9</v>
      </c>
      <c r="E69" s="237" t="str">
        <f t="shared" si="2"/>
        <v>عرعور هيثم</v>
      </c>
      <c r="F69" s="237"/>
      <c r="G69" s="237"/>
      <c r="H69" s="27"/>
      <c r="I69" s="27"/>
      <c r="J69" s="27"/>
      <c r="K69" s="27">
        <f t="shared" si="5"/>
        <v>0</v>
      </c>
      <c r="L69" s="173">
        <f>RANK(K69,$K$61:$K$94,0)</f>
        <v>1</v>
      </c>
      <c r="M69" s="35"/>
      <c r="N69" s="35"/>
      <c r="O69" s="35"/>
      <c r="P69" s="35"/>
      <c r="Q69" s="26">
        <f t="shared" si="3"/>
        <v>9</v>
      </c>
      <c r="R69" s="237" t="str">
        <f t="shared" si="4"/>
        <v>عرعور هيثم</v>
      </c>
      <c r="S69" s="237"/>
      <c r="T69" s="27"/>
      <c r="U69" s="27"/>
      <c r="V69" s="27"/>
      <c r="W69" s="27">
        <f t="shared" si="6"/>
        <v>0</v>
      </c>
      <c r="X69" s="173">
        <f>RANK(W69,$W$61:$W$94,0)</f>
        <v>1</v>
      </c>
      <c r="Y69" s="35"/>
    </row>
    <row r="70" spans="2:25" ht="16.5" thickBot="1">
      <c r="B70" s="35"/>
      <c r="C70" s="35"/>
      <c r="D70" s="26">
        <f t="shared" si="2"/>
        <v>10</v>
      </c>
      <c r="E70" s="237" t="str">
        <f t="shared" si="2"/>
        <v xml:space="preserve">غنومات بن عيسى </v>
      </c>
      <c r="F70" s="237"/>
      <c r="G70" s="237"/>
      <c r="H70" s="27"/>
      <c r="I70" s="27"/>
      <c r="J70" s="27"/>
      <c r="K70" s="27">
        <f t="shared" si="5"/>
        <v>0</v>
      </c>
      <c r="L70" s="173">
        <f>RANK(K70,$K$61:$K$94,0)</f>
        <v>1</v>
      </c>
      <c r="M70" s="35"/>
      <c r="N70" s="35"/>
      <c r="O70" s="35"/>
      <c r="P70" s="35"/>
      <c r="Q70" s="26">
        <f t="shared" si="3"/>
        <v>10</v>
      </c>
      <c r="R70" s="237" t="str">
        <f t="shared" si="4"/>
        <v xml:space="preserve">غنومات بن عيسى </v>
      </c>
      <c r="S70" s="237"/>
      <c r="T70" s="27"/>
      <c r="U70" s="27"/>
      <c r="V70" s="27"/>
      <c r="W70" s="27">
        <f t="shared" si="6"/>
        <v>0</v>
      </c>
      <c r="X70" s="173">
        <f>RANK(W70,$W$61:$W$94,0)</f>
        <v>1</v>
      </c>
      <c r="Y70" s="35"/>
    </row>
    <row r="71" spans="2:25" ht="16.5" thickBot="1">
      <c r="B71" s="35"/>
      <c r="C71" s="35"/>
      <c r="D71" s="26">
        <f t="shared" si="2"/>
        <v>11</v>
      </c>
      <c r="E71" s="237" t="str">
        <f t="shared" si="2"/>
        <v>بقة  احمد</v>
      </c>
      <c r="F71" s="237"/>
      <c r="G71" s="237"/>
      <c r="H71" s="27"/>
      <c r="I71" s="27"/>
      <c r="J71" s="27"/>
      <c r="K71" s="27">
        <f t="shared" si="5"/>
        <v>0</v>
      </c>
      <c r="L71" s="173">
        <f>RANK(K71,$K$61:$K$94,0)</f>
        <v>1</v>
      </c>
      <c r="M71" s="35"/>
      <c r="N71" s="35"/>
      <c r="O71" s="35"/>
      <c r="P71" s="35"/>
      <c r="Q71" s="26">
        <f t="shared" si="3"/>
        <v>11</v>
      </c>
      <c r="R71" s="237" t="str">
        <f t="shared" si="4"/>
        <v>بقة  احمد</v>
      </c>
      <c r="S71" s="237"/>
      <c r="T71" s="27"/>
      <c r="U71" s="27"/>
      <c r="V71" s="27"/>
      <c r="W71" s="27">
        <f t="shared" si="6"/>
        <v>0</v>
      </c>
      <c r="X71" s="173">
        <f>RANK(W71,$W$61:$W$94,0)</f>
        <v>1</v>
      </c>
      <c r="Y71" s="35"/>
    </row>
    <row r="72" spans="2:25" ht="13.5" customHeight="1" thickBot="1">
      <c r="B72" s="35"/>
      <c r="C72" s="35"/>
      <c r="D72" s="26">
        <f t="shared" si="2"/>
        <v>12</v>
      </c>
      <c r="E72" s="237" t="str">
        <f t="shared" si="2"/>
        <v xml:space="preserve">سماصري محمد شكيب </v>
      </c>
      <c r="F72" s="237"/>
      <c r="G72" s="237"/>
      <c r="H72" s="27"/>
      <c r="I72" s="27"/>
      <c r="J72" s="27"/>
      <c r="K72" s="27">
        <f t="shared" si="5"/>
        <v>0</v>
      </c>
      <c r="L72" s="173">
        <f>RANK(K72,$K$61:$K$94,0)</f>
        <v>1</v>
      </c>
      <c r="M72" s="35"/>
      <c r="N72" s="35"/>
      <c r="O72" s="35"/>
      <c r="P72" s="35"/>
      <c r="Q72" s="26">
        <f t="shared" si="3"/>
        <v>12</v>
      </c>
      <c r="R72" s="237" t="str">
        <f t="shared" si="4"/>
        <v xml:space="preserve">سماصري محمد شكيب </v>
      </c>
      <c r="S72" s="237"/>
      <c r="T72" s="27"/>
      <c r="U72" s="27"/>
      <c r="V72" s="27"/>
      <c r="W72" s="27">
        <f t="shared" si="6"/>
        <v>0</v>
      </c>
      <c r="X72" s="173">
        <f>RANK(W72,$W$61:$W$94,0)</f>
        <v>1</v>
      </c>
      <c r="Y72" s="35"/>
    </row>
    <row r="73" spans="2:25" ht="16.5" thickBot="1">
      <c r="B73" s="35"/>
      <c r="C73" s="35"/>
      <c r="D73" s="26">
        <f t="shared" si="2"/>
        <v>13</v>
      </c>
      <c r="E73" s="237" t="str">
        <f t="shared" si="2"/>
        <v>مداح رؤوف</v>
      </c>
      <c r="F73" s="237"/>
      <c r="G73" s="237"/>
      <c r="H73" s="27"/>
      <c r="I73" s="27"/>
      <c r="J73" s="27"/>
      <c r="K73" s="27">
        <f t="shared" si="5"/>
        <v>0</v>
      </c>
      <c r="L73" s="173">
        <f>RANK(K73,$K$61:$K$94,0)</f>
        <v>1</v>
      </c>
      <c r="M73" s="35"/>
      <c r="N73" s="35"/>
      <c r="O73" s="35"/>
      <c r="P73" s="35"/>
      <c r="Q73" s="26">
        <f t="shared" si="3"/>
        <v>13</v>
      </c>
      <c r="R73" s="237" t="str">
        <f t="shared" si="4"/>
        <v>مداح رؤوف</v>
      </c>
      <c r="S73" s="237"/>
      <c r="T73" s="27"/>
      <c r="U73" s="27"/>
      <c r="V73" s="27"/>
      <c r="W73" s="27">
        <f t="shared" si="6"/>
        <v>0</v>
      </c>
      <c r="X73" s="173">
        <f>RANK(W73,$W$61:$W$94,0)</f>
        <v>1</v>
      </c>
      <c r="Y73" s="35"/>
    </row>
    <row r="74" spans="2:25" ht="16.5" thickBot="1">
      <c r="B74" s="35"/>
      <c r="C74" s="35"/>
      <c r="D74" s="26">
        <f t="shared" si="2"/>
        <v>14</v>
      </c>
      <c r="E74" s="237" t="str">
        <f t="shared" si="2"/>
        <v>تفاح أحمد</v>
      </c>
      <c r="F74" s="237"/>
      <c r="G74" s="237"/>
      <c r="H74" s="27"/>
      <c r="I74" s="27"/>
      <c r="J74" s="27"/>
      <c r="K74" s="27">
        <f t="shared" si="5"/>
        <v>0</v>
      </c>
      <c r="L74" s="173">
        <f>RANK(K74,$K$61:$K$94,0)</f>
        <v>1</v>
      </c>
      <c r="M74" s="35"/>
      <c r="N74" s="35"/>
      <c r="O74" s="35"/>
      <c r="P74" s="35"/>
      <c r="Q74" s="26">
        <f t="shared" si="3"/>
        <v>14</v>
      </c>
      <c r="R74" s="237" t="str">
        <f t="shared" si="4"/>
        <v>تفاح أحمد</v>
      </c>
      <c r="S74" s="237"/>
      <c r="T74" s="27"/>
      <c r="U74" s="27"/>
      <c r="V74" s="27"/>
      <c r="W74" s="27">
        <f t="shared" si="6"/>
        <v>0</v>
      </c>
      <c r="X74" s="173">
        <f>RANK(W74,$W$61:$W$94,0)</f>
        <v>1</v>
      </c>
      <c r="Y74" s="35"/>
    </row>
    <row r="75" spans="2:25" ht="16.5" thickBot="1">
      <c r="B75" s="35"/>
      <c r="C75" s="35"/>
      <c r="D75" s="26">
        <f t="shared" si="2"/>
        <v>15</v>
      </c>
      <c r="E75" s="237" t="str">
        <f t="shared" si="2"/>
        <v xml:space="preserve">الشاوي غزيل </v>
      </c>
      <c r="F75" s="237"/>
      <c r="G75" s="237"/>
      <c r="H75" s="27"/>
      <c r="I75" s="27"/>
      <c r="J75" s="27"/>
      <c r="K75" s="27">
        <f t="shared" si="5"/>
        <v>0</v>
      </c>
      <c r="L75" s="173">
        <f>RANK(K75,$K$61:$K$94,0)</f>
        <v>1</v>
      </c>
      <c r="M75" s="35"/>
      <c r="N75" s="35"/>
      <c r="O75" s="35"/>
      <c r="P75" s="35"/>
      <c r="Q75" s="26">
        <f t="shared" si="3"/>
        <v>15</v>
      </c>
      <c r="R75" s="237" t="str">
        <f t="shared" si="4"/>
        <v xml:space="preserve">الشاوي غزيل </v>
      </c>
      <c r="S75" s="237"/>
      <c r="T75" s="27"/>
      <c r="U75" s="27"/>
      <c r="V75" s="27"/>
      <c r="W75" s="27">
        <f t="shared" si="6"/>
        <v>0</v>
      </c>
      <c r="X75" s="173">
        <f>RANK(W75,$W$61:$W$94,0)</f>
        <v>1</v>
      </c>
      <c r="Y75" s="35"/>
    </row>
    <row r="76" spans="2:25" ht="13.5" customHeight="1" thickBot="1">
      <c r="B76" s="35"/>
      <c r="C76" s="35"/>
      <c r="D76" s="26">
        <f t="shared" si="2"/>
        <v>16</v>
      </c>
      <c r="E76" s="237" t="str">
        <f t="shared" si="2"/>
        <v xml:space="preserve">دوارة ناريمان ريمة </v>
      </c>
      <c r="F76" s="237"/>
      <c r="G76" s="237"/>
      <c r="H76" s="27"/>
      <c r="I76" s="27"/>
      <c r="J76" s="27"/>
      <c r="K76" s="27">
        <f t="shared" si="5"/>
        <v>0</v>
      </c>
      <c r="L76" s="173">
        <f>RANK(K76,$K$61:$K$94,0)</f>
        <v>1</v>
      </c>
      <c r="M76" s="35"/>
      <c r="N76" s="35"/>
      <c r="O76" s="35"/>
      <c r="P76" s="35"/>
      <c r="Q76" s="26">
        <f t="shared" si="3"/>
        <v>16</v>
      </c>
      <c r="R76" s="237" t="str">
        <f t="shared" si="4"/>
        <v xml:space="preserve">دوارة ناريمان ريمة </v>
      </c>
      <c r="S76" s="237"/>
      <c r="T76" s="27"/>
      <c r="U76" s="27"/>
      <c r="V76" s="27"/>
      <c r="W76" s="27">
        <f t="shared" si="6"/>
        <v>0</v>
      </c>
      <c r="X76" s="173">
        <f>RANK(W76,$W$61:$W$94,0)</f>
        <v>1</v>
      </c>
      <c r="Y76" s="35"/>
    </row>
    <row r="77" spans="2:25" ht="16.5" thickBot="1">
      <c r="B77" s="35"/>
      <c r="C77" s="35"/>
      <c r="D77" s="26">
        <f t="shared" si="2"/>
        <v>17</v>
      </c>
      <c r="E77" s="237" t="str">
        <f t="shared" si="2"/>
        <v xml:space="preserve">عسلوني عائشة </v>
      </c>
      <c r="F77" s="237"/>
      <c r="G77" s="237"/>
      <c r="H77" s="27"/>
      <c r="I77" s="27"/>
      <c r="J77" s="27"/>
      <c r="K77" s="27">
        <f t="shared" si="5"/>
        <v>0</v>
      </c>
      <c r="L77" s="173">
        <f>RANK(K77,$K$61:$K$94,0)</f>
        <v>1</v>
      </c>
      <c r="M77" s="35"/>
      <c r="N77" s="35"/>
      <c r="O77" s="35"/>
      <c r="P77" s="35"/>
      <c r="Q77" s="26">
        <f t="shared" si="3"/>
        <v>17</v>
      </c>
      <c r="R77" s="237" t="str">
        <f t="shared" si="4"/>
        <v xml:space="preserve">عسلوني عائشة </v>
      </c>
      <c r="S77" s="237"/>
      <c r="T77" s="27"/>
      <c r="U77" s="27"/>
      <c r="V77" s="27"/>
      <c r="W77" s="27">
        <f t="shared" si="6"/>
        <v>0</v>
      </c>
      <c r="X77" s="173">
        <f>RANK(W77,$W$61:$W$94,0)</f>
        <v>1</v>
      </c>
      <c r="Y77" s="35"/>
    </row>
    <row r="78" spans="2:25" ht="16.5" thickBot="1">
      <c r="B78" s="35"/>
      <c r="C78" s="35"/>
      <c r="D78" s="26">
        <f t="shared" si="2"/>
        <v>18</v>
      </c>
      <c r="E78" s="237" t="str">
        <f t="shared" si="2"/>
        <v>طريعة  وردة</v>
      </c>
      <c r="F78" s="237"/>
      <c r="G78" s="237"/>
      <c r="H78" s="27"/>
      <c r="I78" s="27"/>
      <c r="J78" s="27"/>
      <c r="K78" s="27">
        <f t="shared" si="5"/>
        <v>0</v>
      </c>
      <c r="L78" s="173">
        <f>RANK(K78,$K$61:$K$94,0)</f>
        <v>1</v>
      </c>
      <c r="M78" s="35"/>
      <c r="N78" s="35"/>
      <c r="O78" s="35"/>
      <c r="P78" s="35"/>
      <c r="Q78" s="26">
        <f t="shared" si="3"/>
        <v>18</v>
      </c>
      <c r="R78" s="237" t="str">
        <f t="shared" si="4"/>
        <v>طريعة  وردة</v>
      </c>
      <c r="S78" s="237"/>
      <c r="T78" s="27"/>
      <c r="U78" s="27"/>
      <c r="V78" s="27"/>
      <c r="W78" s="27">
        <f t="shared" si="6"/>
        <v>0</v>
      </c>
      <c r="X78" s="173">
        <f>RANK(W78,$W$61:$W$94,0)</f>
        <v>1</v>
      </c>
      <c r="Y78" s="35"/>
    </row>
    <row r="79" spans="2:25" ht="16.5" thickBot="1">
      <c r="B79" s="35"/>
      <c r="C79" s="35"/>
      <c r="D79" s="26">
        <f t="shared" si="2"/>
        <v>19</v>
      </c>
      <c r="E79" s="237" t="str">
        <f t="shared" si="2"/>
        <v xml:space="preserve">مداح ياسمين </v>
      </c>
      <c r="F79" s="237"/>
      <c r="G79" s="237"/>
      <c r="H79" s="27"/>
      <c r="I79" s="27"/>
      <c r="J79" s="27"/>
      <c r="K79" s="27">
        <f t="shared" si="5"/>
        <v>0</v>
      </c>
      <c r="L79" s="173">
        <f>RANK(K79,$K$61:$K$94,0)</f>
        <v>1</v>
      </c>
      <c r="M79" s="35"/>
      <c r="N79" s="35"/>
      <c r="O79" s="35"/>
      <c r="P79" s="35"/>
      <c r="Q79" s="26">
        <f t="shared" si="3"/>
        <v>19</v>
      </c>
      <c r="R79" s="237" t="str">
        <f t="shared" si="4"/>
        <v xml:space="preserve">مداح ياسمين </v>
      </c>
      <c r="S79" s="237"/>
      <c r="T79" s="27"/>
      <c r="U79" s="27"/>
      <c r="V79" s="27"/>
      <c r="W79" s="27">
        <f t="shared" si="6"/>
        <v>0</v>
      </c>
      <c r="X79" s="173">
        <f>RANK(W79,$W$61:$W$94,0)</f>
        <v>1</v>
      </c>
      <c r="Y79" s="35"/>
    </row>
    <row r="80" spans="2:25" ht="16.5" thickBot="1">
      <c r="B80" s="35"/>
      <c r="C80" s="35"/>
      <c r="D80" s="26">
        <f t="shared" ref="D80:E93" si="7">D27</f>
        <v>20</v>
      </c>
      <c r="E80" s="237" t="str">
        <f t="shared" si="7"/>
        <v xml:space="preserve">شيبوط رؤى </v>
      </c>
      <c r="F80" s="237"/>
      <c r="G80" s="237"/>
      <c r="H80" s="27"/>
      <c r="I80" s="27"/>
      <c r="J80" s="27"/>
      <c r="K80" s="27">
        <f t="shared" si="5"/>
        <v>0</v>
      </c>
      <c r="L80" s="173">
        <f>RANK(K80,$K$61:$K$94,0)</f>
        <v>1</v>
      </c>
      <c r="M80" s="35"/>
      <c r="N80" s="35"/>
      <c r="O80" s="35"/>
      <c r="P80" s="35"/>
      <c r="Q80" s="26">
        <f t="shared" si="3"/>
        <v>20</v>
      </c>
      <c r="R80" s="237" t="str">
        <f t="shared" si="4"/>
        <v xml:space="preserve">شيبوط رؤى </v>
      </c>
      <c r="S80" s="237"/>
      <c r="T80" s="27"/>
      <c r="U80" s="27"/>
      <c r="V80" s="27"/>
      <c r="W80" s="27">
        <f t="shared" si="6"/>
        <v>0</v>
      </c>
      <c r="X80" s="173">
        <f>RANK(W80,$W$61:$W$94,0)</f>
        <v>1</v>
      </c>
      <c r="Y80" s="35"/>
    </row>
    <row r="81" spans="2:25" ht="16.5" thickBot="1">
      <c r="B81" s="35"/>
      <c r="C81" s="35"/>
      <c r="D81" s="26">
        <f t="shared" si="7"/>
        <v>21</v>
      </c>
      <c r="E81" s="237" t="str">
        <f t="shared" si="7"/>
        <v>شواطح فريدة</v>
      </c>
      <c r="F81" s="237"/>
      <c r="G81" s="237"/>
      <c r="H81" s="27"/>
      <c r="I81" s="27"/>
      <c r="J81" s="27"/>
      <c r="K81" s="27">
        <f t="shared" si="5"/>
        <v>0</v>
      </c>
      <c r="L81" s="173">
        <f>RANK(K81,$K$61:$K$94,0)</f>
        <v>1</v>
      </c>
      <c r="M81" s="35"/>
      <c r="N81" s="35"/>
      <c r="O81" s="35"/>
      <c r="P81" s="35"/>
      <c r="Q81" s="26">
        <f t="shared" si="3"/>
        <v>21</v>
      </c>
      <c r="R81" s="237" t="str">
        <f t="shared" si="4"/>
        <v>شواطح فريدة</v>
      </c>
      <c r="S81" s="237"/>
      <c r="T81" s="27"/>
      <c r="U81" s="27"/>
      <c r="V81" s="27"/>
      <c r="W81" s="27">
        <f t="shared" si="6"/>
        <v>0</v>
      </c>
      <c r="X81" s="173">
        <f>RANK(W81,$W$61:$W$94,0)</f>
        <v>1</v>
      </c>
      <c r="Y81" s="35"/>
    </row>
    <row r="82" spans="2:25" ht="16.5" thickBot="1">
      <c r="B82" s="35"/>
      <c r="C82" s="35"/>
      <c r="D82" s="26">
        <f t="shared" si="7"/>
        <v>22</v>
      </c>
      <c r="E82" s="237" t="str">
        <f t="shared" si="7"/>
        <v>دعلوس الغالية</v>
      </c>
      <c r="F82" s="237"/>
      <c r="G82" s="237"/>
      <c r="H82" s="27"/>
      <c r="I82" s="27"/>
      <c r="J82" s="27"/>
      <c r="K82" s="27">
        <f t="shared" si="5"/>
        <v>0</v>
      </c>
      <c r="L82" s="173">
        <f>RANK(K82,$K$61:$K$94,0)</f>
        <v>1</v>
      </c>
      <c r="M82" s="35"/>
      <c r="N82" s="35"/>
      <c r="O82" s="35"/>
      <c r="P82" s="35"/>
      <c r="Q82" s="26">
        <f t="shared" si="3"/>
        <v>22</v>
      </c>
      <c r="R82" s="237" t="str">
        <f t="shared" si="4"/>
        <v>دعلوس الغالية</v>
      </c>
      <c r="S82" s="237"/>
      <c r="T82" s="27"/>
      <c r="U82" s="27"/>
      <c r="V82" s="27"/>
      <c r="W82" s="27">
        <f t="shared" si="6"/>
        <v>0</v>
      </c>
      <c r="X82" s="173">
        <f>RANK(W82,$W$61:$W$94,0)</f>
        <v>1</v>
      </c>
      <c r="Y82" s="35"/>
    </row>
    <row r="83" spans="2:25" ht="16.5" thickBot="1">
      <c r="B83" s="35"/>
      <c r="C83" s="35"/>
      <c r="D83" s="26">
        <f t="shared" si="7"/>
        <v>23</v>
      </c>
      <c r="E83" s="237" t="str">
        <f t="shared" si="7"/>
        <v>لحول آلاء كوثر</v>
      </c>
      <c r="F83" s="237"/>
      <c r="G83" s="237"/>
      <c r="H83" s="27"/>
      <c r="I83" s="27"/>
      <c r="J83" s="27"/>
      <c r="K83" s="27">
        <f t="shared" si="5"/>
        <v>0</v>
      </c>
      <c r="L83" s="173">
        <f>RANK(K83,$K$61:$K$94,0)</f>
        <v>1</v>
      </c>
      <c r="M83" s="35"/>
      <c r="N83" s="35"/>
      <c r="O83" s="35"/>
      <c r="P83" s="35"/>
      <c r="Q83" s="26">
        <f t="shared" si="3"/>
        <v>23</v>
      </c>
      <c r="R83" s="237" t="str">
        <f t="shared" si="4"/>
        <v>لحول آلاء كوثر</v>
      </c>
      <c r="S83" s="237"/>
      <c r="T83" s="27"/>
      <c r="U83" s="27"/>
      <c r="V83" s="27"/>
      <c r="W83" s="27">
        <f t="shared" si="6"/>
        <v>0</v>
      </c>
      <c r="X83" s="173">
        <f>RANK(W83,$W$61:$W$94,0)</f>
        <v>1</v>
      </c>
      <c r="Y83" s="35"/>
    </row>
    <row r="84" spans="2:25" ht="18.75" customHeight="1" thickBot="1">
      <c r="B84" s="35"/>
      <c r="C84" s="35"/>
      <c r="D84" s="26">
        <f t="shared" si="7"/>
        <v>24</v>
      </c>
      <c r="E84" s="237" t="str">
        <f t="shared" si="7"/>
        <v>حيرش أميمة وصال</v>
      </c>
      <c r="F84" s="237"/>
      <c r="G84" s="237"/>
      <c r="H84" s="27"/>
      <c r="I84" s="27"/>
      <c r="J84" s="27"/>
      <c r="K84" s="27">
        <f t="shared" si="5"/>
        <v>0</v>
      </c>
      <c r="L84" s="173">
        <f>RANK(K84,$K$61:$K$94,0)</f>
        <v>1</v>
      </c>
      <c r="M84" s="35"/>
      <c r="N84" s="35"/>
      <c r="O84" s="35"/>
      <c r="P84" s="35"/>
      <c r="Q84" s="26">
        <f t="shared" si="3"/>
        <v>24</v>
      </c>
      <c r="R84" s="237" t="str">
        <f t="shared" si="4"/>
        <v>حيرش أميمة وصال</v>
      </c>
      <c r="S84" s="237"/>
      <c r="T84" s="27"/>
      <c r="U84" s="27"/>
      <c r="V84" s="27"/>
      <c r="W84" s="27">
        <f t="shared" si="6"/>
        <v>0</v>
      </c>
      <c r="X84" s="173">
        <f>RANK(W84,$W$61:$W$94,0)</f>
        <v>1</v>
      </c>
      <c r="Y84" s="35"/>
    </row>
    <row r="85" spans="2:25" ht="18.75" customHeight="1" thickBot="1">
      <c r="B85" s="35"/>
      <c r="C85" s="35"/>
      <c r="D85" s="26">
        <f t="shared" si="7"/>
        <v>25</v>
      </c>
      <c r="E85" s="237" t="str">
        <f t="shared" si="7"/>
        <v xml:space="preserve">سليماني أميمة </v>
      </c>
      <c r="F85" s="237"/>
      <c r="G85" s="237"/>
      <c r="H85" s="27"/>
      <c r="I85" s="27"/>
      <c r="J85" s="27"/>
      <c r="K85" s="27">
        <f t="shared" si="5"/>
        <v>0</v>
      </c>
      <c r="L85" s="173">
        <f>RANK(K85,$K$61:$K$94,0)</f>
        <v>1</v>
      </c>
      <c r="M85" s="35"/>
      <c r="N85" s="35"/>
      <c r="O85" s="35"/>
      <c r="P85" s="35"/>
      <c r="Q85" s="26">
        <f t="shared" si="3"/>
        <v>25</v>
      </c>
      <c r="R85" s="237" t="str">
        <f t="shared" si="4"/>
        <v xml:space="preserve">سليماني أميمة </v>
      </c>
      <c r="S85" s="237"/>
      <c r="T85" s="27"/>
      <c r="U85" s="27"/>
      <c r="V85" s="27"/>
      <c r="W85" s="27">
        <f t="shared" si="6"/>
        <v>0</v>
      </c>
      <c r="X85" s="173">
        <f>RANK(W85,$W$61:$W$94,0)</f>
        <v>1</v>
      </c>
      <c r="Y85" s="35"/>
    </row>
    <row r="86" spans="2:25" ht="16.5" thickBot="1">
      <c r="B86" s="35"/>
      <c r="C86" s="35"/>
      <c r="D86" s="26">
        <f t="shared" si="7"/>
        <v>26</v>
      </c>
      <c r="E86" s="237" t="str">
        <f t="shared" si="7"/>
        <v>خديوي ريم</v>
      </c>
      <c r="F86" s="237"/>
      <c r="G86" s="237"/>
      <c r="H86" s="27"/>
      <c r="I86" s="27"/>
      <c r="J86" s="27"/>
      <c r="K86" s="27">
        <f t="shared" si="5"/>
        <v>0</v>
      </c>
      <c r="L86" s="173">
        <f>RANK(K86,$K$61:$K$94,0)</f>
        <v>1</v>
      </c>
      <c r="M86" s="35"/>
      <c r="N86" s="35"/>
      <c r="O86" s="35"/>
      <c r="P86" s="35"/>
      <c r="Q86" s="26">
        <f t="shared" si="3"/>
        <v>26</v>
      </c>
      <c r="R86" s="237" t="str">
        <f t="shared" si="4"/>
        <v>خديوي ريم</v>
      </c>
      <c r="S86" s="237"/>
      <c r="T86" s="27"/>
      <c r="U86" s="27"/>
      <c r="V86" s="27"/>
      <c r="W86" s="27">
        <f t="shared" si="6"/>
        <v>0</v>
      </c>
      <c r="X86" s="173">
        <f>RANK(W86,$W$61:$W$94,0)</f>
        <v>1</v>
      </c>
      <c r="Y86" s="35"/>
    </row>
    <row r="87" spans="2:25" ht="16.5" thickBot="1">
      <c r="B87" s="35"/>
      <c r="C87" s="35"/>
      <c r="D87" s="26">
        <f t="shared" si="7"/>
        <v>27</v>
      </c>
      <c r="E87" s="237" t="str">
        <f t="shared" si="7"/>
        <v>عالب نورالهدى</v>
      </c>
      <c r="F87" s="237"/>
      <c r="G87" s="237"/>
      <c r="H87" s="27"/>
      <c r="I87" s="27"/>
      <c r="J87" s="27"/>
      <c r="K87" s="27">
        <f t="shared" si="5"/>
        <v>0</v>
      </c>
      <c r="L87" s="173">
        <f>RANK(K87,$K$61:$K$94,0)</f>
        <v>1</v>
      </c>
      <c r="M87" s="35"/>
      <c r="N87" s="35"/>
      <c r="O87" s="35"/>
      <c r="P87" s="35"/>
      <c r="Q87" s="26">
        <f t="shared" si="3"/>
        <v>27</v>
      </c>
      <c r="R87" s="237" t="str">
        <f t="shared" si="4"/>
        <v>عالب نورالهدى</v>
      </c>
      <c r="S87" s="237"/>
      <c r="T87" s="27"/>
      <c r="U87" s="27"/>
      <c r="V87" s="27"/>
      <c r="W87" s="27">
        <f t="shared" si="6"/>
        <v>0</v>
      </c>
      <c r="X87" s="173">
        <f>RANK(W87,$W$61:$W$94,0)</f>
        <v>1</v>
      </c>
      <c r="Y87" s="35"/>
    </row>
    <row r="88" spans="2:25" ht="16.5" thickBot="1">
      <c r="B88" s="35"/>
      <c r="C88" s="35"/>
      <c r="D88" s="26">
        <f t="shared" si="7"/>
        <v>28</v>
      </c>
      <c r="E88" s="237" t="str">
        <f t="shared" si="7"/>
        <v>زهار امينة</v>
      </c>
      <c r="F88" s="237"/>
      <c r="G88" s="237"/>
      <c r="H88" s="27"/>
      <c r="I88" s="27"/>
      <c r="J88" s="27"/>
      <c r="K88" s="27">
        <f t="shared" si="5"/>
        <v>0</v>
      </c>
      <c r="L88" s="173">
        <f>RANK(K88,$K$61:$K$94,0)</f>
        <v>1</v>
      </c>
      <c r="M88" s="35"/>
      <c r="N88" s="35"/>
      <c r="O88" s="35"/>
      <c r="P88" s="35"/>
      <c r="Q88" s="26">
        <f t="shared" si="3"/>
        <v>28</v>
      </c>
      <c r="R88" s="237" t="str">
        <f t="shared" si="4"/>
        <v>زهار امينة</v>
      </c>
      <c r="S88" s="237"/>
      <c r="T88" s="27"/>
      <c r="U88" s="27"/>
      <c r="V88" s="27"/>
      <c r="W88" s="27">
        <f t="shared" si="6"/>
        <v>0</v>
      </c>
      <c r="X88" s="173">
        <f>RANK(W88,$W$61:$W$94,0)</f>
        <v>1</v>
      </c>
      <c r="Y88" s="35"/>
    </row>
    <row r="89" spans="2:25" ht="16.5" thickBot="1">
      <c r="B89" s="35"/>
      <c r="C89" s="35"/>
      <c r="D89" s="26">
        <f t="shared" si="7"/>
        <v>29</v>
      </c>
      <c r="E89" s="237" t="str">
        <f t="shared" si="7"/>
        <v>خذير حليمة</v>
      </c>
      <c r="F89" s="237"/>
      <c r="G89" s="237"/>
      <c r="H89" s="27"/>
      <c r="I89" s="27"/>
      <c r="J89" s="27"/>
      <c r="K89" s="27">
        <f t="shared" si="5"/>
        <v>0</v>
      </c>
      <c r="L89" s="173">
        <f>RANK(K89,$K$61:$K$94,0)</f>
        <v>1</v>
      </c>
      <c r="M89" s="35"/>
      <c r="N89" s="35"/>
      <c r="O89" s="35"/>
      <c r="P89" s="35"/>
      <c r="Q89" s="26">
        <f t="shared" si="3"/>
        <v>29</v>
      </c>
      <c r="R89" s="237" t="str">
        <f t="shared" si="4"/>
        <v>خذير حليمة</v>
      </c>
      <c r="S89" s="237"/>
      <c r="T89" s="27"/>
      <c r="U89" s="27"/>
      <c r="V89" s="27"/>
      <c r="W89" s="27">
        <f t="shared" si="6"/>
        <v>0</v>
      </c>
      <c r="X89" s="173">
        <f>RANK(W89,$W$61:$W$94,0)</f>
        <v>1</v>
      </c>
      <c r="Y89" s="35"/>
    </row>
    <row r="90" spans="2:25" ht="15" customHeight="1" thickBot="1">
      <c r="B90" s="35"/>
      <c r="C90" s="35"/>
      <c r="D90" s="26">
        <f t="shared" si="7"/>
        <v>30</v>
      </c>
      <c r="E90" s="237" t="str">
        <f t="shared" si="7"/>
        <v>سلت ماريا غفران</v>
      </c>
      <c r="F90" s="237"/>
      <c r="G90" s="237"/>
      <c r="H90" s="27"/>
      <c r="I90" s="27"/>
      <c r="J90" s="27"/>
      <c r="K90" s="27">
        <f t="shared" si="5"/>
        <v>0</v>
      </c>
      <c r="L90" s="173">
        <f>RANK(K90,$K$61:$K$94,0)</f>
        <v>1</v>
      </c>
      <c r="M90" s="35"/>
      <c r="N90" s="35"/>
      <c r="O90" s="35"/>
      <c r="P90" s="35"/>
      <c r="Q90" s="26">
        <f t="shared" si="3"/>
        <v>30</v>
      </c>
      <c r="R90" s="237" t="str">
        <f t="shared" si="4"/>
        <v>سلت ماريا غفران</v>
      </c>
      <c r="S90" s="237"/>
      <c r="T90" s="27"/>
      <c r="U90" s="27"/>
      <c r="V90" s="27"/>
      <c r="W90" s="27">
        <f t="shared" si="6"/>
        <v>0</v>
      </c>
      <c r="X90" s="173">
        <f>RANK(W90,$W$61:$W$94,0)</f>
        <v>1</v>
      </c>
      <c r="Y90" s="35"/>
    </row>
    <row r="91" spans="2:25" ht="18.75" customHeight="1" thickBot="1">
      <c r="B91" s="35"/>
      <c r="C91" s="35"/>
      <c r="D91" s="26">
        <f t="shared" si="7"/>
        <v>31</v>
      </c>
      <c r="E91" s="237" t="str">
        <f t="shared" si="7"/>
        <v>هرماس منى ام النون</v>
      </c>
      <c r="F91" s="237"/>
      <c r="G91" s="237"/>
      <c r="H91" s="27"/>
      <c r="I91" s="27"/>
      <c r="J91" s="27"/>
      <c r="K91" s="27">
        <f t="shared" si="5"/>
        <v>0</v>
      </c>
      <c r="L91" s="173">
        <f>RANK(K91,$K$61:$K$94,0)</f>
        <v>1</v>
      </c>
      <c r="M91" s="35"/>
      <c r="N91" s="35"/>
      <c r="O91" s="35"/>
      <c r="P91" s="35"/>
      <c r="Q91" s="26">
        <f t="shared" si="3"/>
        <v>31</v>
      </c>
      <c r="R91" s="237" t="str">
        <f t="shared" si="4"/>
        <v>هرماس منى ام النون</v>
      </c>
      <c r="S91" s="237"/>
      <c r="T91" s="27"/>
      <c r="U91" s="27"/>
      <c r="V91" s="27"/>
      <c r="W91" s="27">
        <f t="shared" si="6"/>
        <v>0</v>
      </c>
      <c r="X91" s="173">
        <f>RANK(W91,$W$61:$W$94,0)</f>
        <v>1</v>
      </c>
      <c r="Y91" s="35"/>
    </row>
    <row r="92" spans="2:25" ht="16.5" thickBot="1">
      <c r="B92" s="35"/>
      <c r="C92" s="35"/>
      <c r="D92" s="26">
        <f t="shared" si="7"/>
        <v>32</v>
      </c>
      <c r="E92" s="237" t="str">
        <f t="shared" si="7"/>
        <v>مجبري هبة</v>
      </c>
      <c r="F92" s="237"/>
      <c r="G92" s="237"/>
      <c r="H92" s="27"/>
      <c r="I92" s="27"/>
      <c r="J92" s="27"/>
      <c r="K92" s="27">
        <f t="shared" si="5"/>
        <v>0</v>
      </c>
      <c r="L92" s="173">
        <f>RANK(K92,$K$61:$K$94,0)</f>
        <v>1</v>
      </c>
      <c r="M92" s="35"/>
      <c r="N92" s="35"/>
      <c r="O92" s="35"/>
      <c r="P92" s="35"/>
      <c r="Q92" s="26">
        <f t="shared" si="3"/>
        <v>32</v>
      </c>
      <c r="R92" s="237" t="str">
        <f t="shared" si="4"/>
        <v>مجبري هبة</v>
      </c>
      <c r="S92" s="237"/>
      <c r="T92" s="27"/>
      <c r="U92" s="27"/>
      <c r="V92" s="27"/>
      <c r="W92" s="27">
        <f t="shared" si="6"/>
        <v>0</v>
      </c>
      <c r="X92" s="173">
        <f>RANK(W92,$W$61:$W$94,0)</f>
        <v>1</v>
      </c>
      <c r="Y92" s="35"/>
    </row>
    <row r="93" spans="2:25" ht="16.5" thickBot="1">
      <c r="B93" s="35"/>
      <c r="C93" s="35"/>
      <c r="D93" s="26">
        <f t="shared" si="7"/>
        <v>33</v>
      </c>
      <c r="E93" s="237" t="str">
        <f t="shared" si="7"/>
        <v>العشمي سهيلة</v>
      </c>
      <c r="F93" s="237"/>
      <c r="G93" s="237"/>
      <c r="H93" s="27"/>
      <c r="I93" s="27"/>
      <c r="J93" s="27"/>
      <c r="K93" s="27">
        <f t="shared" si="5"/>
        <v>0</v>
      </c>
      <c r="L93" s="173">
        <f>RANK(K93,$K$61:$K$94,0)</f>
        <v>1</v>
      </c>
      <c r="M93" s="35"/>
      <c r="N93" s="35"/>
      <c r="O93" s="35"/>
      <c r="P93" s="35"/>
      <c r="Q93" s="26">
        <f t="shared" si="3"/>
        <v>33</v>
      </c>
      <c r="R93" s="237" t="str">
        <f t="shared" si="4"/>
        <v>العشمي سهيلة</v>
      </c>
      <c r="S93" s="237"/>
      <c r="T93" s="27"/>
      <c r="U93" s="27"/>
      <c r="V93" s="27"/>
      <c r="W93" s="27">
        <f t="shared" si="6"/>
        <v>0</v>
      </c>
      <c r="X93" s="173">
        <f>RANK(W93,$W$61:$W$94,0)</f>
        <v>1</v>
      </c>
      <c r="Y93" s="35"/>
    </row>
    <row r="94" spans="2:25" ht="16.5" thickBot="1">
      <c r="B94" s="35"/>
      <c r="C94" s="35"/>
      <c r="D94" s="48">
        <f>D41</f>
        <v>34</v>
      </c>
      <c r="E94" s="237" t="str">
        <f>E41</f>
        <v>فتيلينة مريم</v>
      </c>
      <c r="F94" s="237"/>
      <c r="G94" s="237"/>
      <c r="H94" s="27"/>
      <c r="I94" s="27"/>
      <c r="J94" s="27"/>
      <c r="K94" s="27">
        <f t="shared" si="5"/>
        <v>0</v>
      </c>
      <c r="L94" s="173">
        <f>RANK(K94,$K$61:$K$94,0)</f>
        <v>1</v>
      </c>
      <c r="M94" s="35"/>
      <c r="N94" s="35"/>
      <c r="O94" s="35"/>
      <c r="P94" s="35"/>
      <c r="Q94" s="26">
        <f t="shared" si="3"/>
        <v>34</v>
      </c>
      <c r="R94" s="237" t="str">
        <f t="shared" si="4"/>
        <v>فتيلينة مريم</v>
      </c>
      <c r="S94" s="237"/>
      <c r="T94" s="27"/>
      <c r="U94" s="27"/>
      <c r="V94" s="27"/>
      <c r="W94" s="27">
        <f t="shared" si="6"/>
        <v>0</v>
      </c>
      <c r="X94" s="173">
        <f>RANK(W94,$W$61:$W$94,0)</f>
        <v>1</v>
      </c>
      <c r="Y94" s="35"/>
    </row>
    <row r="95" spans="2:25" ht="16.5" thickBot="1">
      <c r="B95" s="42"/>
      <c r="C95" s="42"/>
      <c r="D95" s="48">
        <f t="shared" ref="D95" si="8">D42</f>
        <v>0</v>
      </c>
      <c r="E95" s="239" t="str">
        <f>E42</f>
        <v>المجموع</v>
      </c>
      <c r="F95" s="240"/>
      <c r="G95" s="241"/>
      <c r="H95" s="27">
        <f>SUM(H61:H94)</f>
        <v>0</v>
      </c>
      <c r="I95" s="27">
        <f>SUM(I61:I94)</f>
        <v>0</v>
      </c>
      <c r="J95" s="27">
        <f>SUM(J61:J94)</f>
        <v>0</v>
      </c>
      <c r="K95" s="27">
        <f t="shared" si="5"/>
        <v>0</v>
      </c>
      <c r="L95" s="42"/>
      <c r="M95" s="42"/>
      <c r="N95" s="42"/>
      <c r="O95" s="42"/>
      <c r="P95" s="42"/>
      <c r="Q95" s="48"/>
      <c r="R95" s="237" t="str">
        <f t="shared" ref="R95" si="9">E95</f>
        <v>المجموع</v>
      </c>
      <c r="S95" s="237"/>
      <c r="T95" s="27">
        <f>SUM(T61:T94)</f>
        <v>0</v>
      </c>
      <c r="U95" s="27">
        <f>SUM(U61:U94)</f>
        <v>0</v>
      </c>
      <c r="V95" s="27">
        <f>SUM(V61:V94)</f>
        <v>0</v>
      </c>
      <c r="W95" s="27">
        <f t="shared" si="6"/>
        <v>0</v>
      </c>
      <c r="X95" s="42"/>
      <c r="Y95" s="42"/>
    </row>
    <row r="96" spans="2:25" ht="17.25" customHeight="1" thickBot="1">
      <c r="B96" s="35"/>
      <c r="C96" s="35"/>
      <c r="D96" s="252" t="s">
        <v>7</v>
      </c>
      <c r="E96" s="252"/>
      <c r="F96" s="252"/>
      <c r="G96" s="252"/>
      <c r="H96" s="27">
        <f>H95/معلومات!K21</f>
        <v>0</v>
      </c>
      <c r="I96" s="27">
        <f>I95/معلومات!K21</f>
        <v>0</v>
      </c>
      <c r="J96" s="27">
        <f>J95/معلومات!K21</f>
        <v>0</v>
      </c>
      <c r="K96" s="27">
        <f t="shared" si="5"/>
        <v>0</v>
      </c>
      <c r="L96" s="35"/>
      <c r="M96" s="35"/>
      <c r="N96" s="35"/>
      <c r="O96" s="35"/>
      <c r="P96" s="35"/>
      <c r="Q96" s="252" t="s">
        <v>7</v>
      </c>
      <c r="R96" s="252"/>
      <c r="S96" s="252"/>
      <c r="T96" s="27">
        <f>T95/معلومات!K21</f>
        <v>0</v>
      </c>
      <c r="U96" s="27">
        <f>U95/معلومات!K21</f>
        <v>0</v>
      </c>
      <c r="V96" s="27">
        <f>V95/معلومات!K21</f>
        <v>0</v>
      </c>
      <c r="W96" s="27">
        <f t="shared" si="6"/>
        <v>0</v>
      </c>
      <c r="X96" s="35"/>
      <c r="Y96" s="35"/>
    </row>
    <row r="97" spans="2:25" ht="15.75">
      <c r="B97" s="35"/>
      <c r="C97" s="248" t="str">
        <f>C44</f>
        <v>توقيع السيد الاستاذ:</v>
      </c>
      <c r="D97" s="248"/>
      <c r="E97" s="248"/>
      <c r="F97" s="47"/>
      <c r="G97" s="47"/>
      <c r="H97" s="47"/>
      <c r="I97" s="38"/>
      <c r="J97" s="38"/>
      <c r="K97" s="247" t="str">
        <f>K44</f>
        <v>توقيع السيد المديـر:</v>
      </c>
      <c r="L97" s="247"/>
      <c r="M97" s="39"/>
      <c r="N97" s="35"/>
      <c r="O97" s="35"/>
      <c r="P97" s="245" t="str">
        <f>C97</f>
        <v>توقيع السيد الاستاذ:</v>
      </c>
      <c r="Q97" s="245"/>
      <c r="R97" s="32"/>
      <c r="S97" s="32"/>
      <c r="T97" s="32"/>
      <c r="U97" s="38"/>
      <c r="V97" s="38"/>
      <c r="W97" s="247" t="str">
        <f>K97</f>
        <v>توقيع السيد المديـر:</v>
      </c>
      <c r="X97" s="247"/>
      <c r="Y97" s="39"/>
    </row>
    <row r="98" spans="2:25" ht="15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2:25" ht="15.75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2:25" ht="15.75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</row>
    <row r="101" spans="2:25" ht="15.75"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</row>
    <row r="102" spans="2:25" ht="15.75"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</row>
    <row r="103" spans="2:25" ht="15.75"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</row>
    <row r="104" spans="2:25" ht="15.75"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</row>
    <row r="105" spans="2:25" ht="15.75"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</row>
    <row r="106" spans="2:25" ht="15.75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2:25" ht="15.7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2:25" ht="15.75">
      <c r="B108" s="35"/>
      <c r="C108" s="35"/>
      <c r="D108" s="35"/>
      <c r="E108" s="35"/>
      <c r="F108" s="35"/>
      <c r="G108" s="242" t="str">
        <f>S108</f>
        <v>الجمهورية الجزائرية الديمقراطية الشعبية</v>
      </c>
      <c r="H108" s="242"/>
      <c r="I108" s="242"/>
      <c r="J108" s="242"/>
      <c r="K108" s="35"/>
      <c r="L108" s="35"/>
      <c r="M108" s="35"/>
      <c r="N108" s="35"/>
      <c r="O108" s="35"/>
      <c r="P108" s="35"/>
      <c r="Q108" s="35"/>
      <c r="R108" s="35"/>
      <c r="S108" s="242" t="str">
        <f>S54</f>
        <v>الجمهورية الجزائرية الديمقراطية الشعبية</v>
      </c>
      <c r="T108" s="242"/>
      <c r="U108" s="242"/>
      <c r="V108" s="242"/>
      <c r="W108" s="35"/>
      <c r="X108" s="35"/>
      <c r="Y108" s="35"/>
    </row>
    <row r="109" spans="2:25" ht="15.75">
      <c r="B109" s="35"/>
      <c r="C109" s="35"/>
      <c r="D109" s="35"/>
      <c r="E109" s="35"/>
      <c r="F109" s="35"/>
      <c r="G109" s="35"/>
      <c r="H109" s="242" t="str">
        <f>T109</f>
        <v>وزارة التربية الوطنية</v>
      </c>
      <c r="I109" s="242"/>
      <c r="J109" s="242"/>
      <c r="K109" s="35"/>
      <c r="L109" s="35"/>
      <c r="M109" s="35"/>
      <c r="N109" s="35"/>
      <c r="O109" s="35"/>
      <c r="P109" s="35"/>
      <c r="Q109" s="35"/>
      <c r="R109" s="35"/>
      <c r="S109" s="35"/>
      <c r="T109" s="242" t="str">
        <f>T55</f>
        <v>وزارة التربية الوطنية</v>
      </c>
      <c r="U109" s="242"/>
      <c r="V109" s="242"/>
      <c r="W109" s="35"/>
      <c r="X109" s="35"/>
      <c r="Y109" s="35"/>
    </row>
    <row r="110" spans="2:25" ht="15.75">
      <c r="B110" s="242" t="str">
        <f>B56</f>
        <v>مديرية التربية لولاية الجلفــــــة</v>
      </c>
      <c r="C110" s="242"/>
      <c r="D110" s="242"/>
      <c r="E110" s="242"/>
      <c r="F110" s="242"/>
      <c r="G110" s="242"/>
      <c r="H110" s="35"/>
      <c r="I110" s="35"/>
      <c r="J110" s="35"/>
      <c r="K110" s="333" t="str">
        <f>K56</f>
        <v>السنـــة الدراسية: 2014/2015</v>
      </c>
      <c r="L110" s="333"/>
      <c r="M110" s="333"/>
      <c r="N110" s="35"/>
      <c r="O110" s="35"/>
      <c r="P110" s="333" t="str">
        <f>B110</f>
        <v>مديرية التربية لولاية الجلفــــــة</v>
      </c>
      <c r="Q110" s="333"/>
      <c r="R110" s="333"/>
      <c r="S110" s="333"/>
      <c r="T110" s="35"/>
      <c r="U110" s="35"/>
      <c r="V110" s="35"/>
      <c r="W110" s="333" t="str">
        <f>K110</f>
        <v>السنـــة الدراسية: 2014/2015</v>
      </c>
      <c r="X110" s="333"/>
      <c r="Y110" s="333"/>
    </row>
    <row r="111" spans="2:25" ht="16.5" thickBot="1">
      <c r="B111" s="242" t="str">
        <f>B57</f>
        <v>مفتشـية التربية والتعليم الابتدائي</v>
      </c>
      <c r="C111" s="242"/>
      <c r="D111" s="242"/>
      <c r="E111" s="242"/>
      <c r="F111" s="242"/>
      <c r="G111" s="242"/>
      <c r="H111" s="35"/>
      <c r="I111" s="35"/>
      <c r="J111" s="35"/>
      <c r="K111" s="333" t="str">
        <f>K57</f>
        <v>الفوج التربوي: الثالثة ابتدائي ب</v>
      </c>
      <c r="L111" s="333"/>
      <c r="M111" s="333"/>
      <c r="N111" s="35"/>
      <c r="O111" s="35"/>
      <c r="P111" s="333" t="str">
        <f>B111</f>
        <v>مفتشـية التربية والتعليم الابتدائي</v>
      </c>
      <c r="Q111" s="333"/>
      <c r="R111" s="333"/>
      <c r="S111" s="333"/>
      <c r="T111" s="35"/>
      <c r="U111" s="35"/>
      <c r="V111" s="35"/>
      <c r="W111" s="333" t="str">
        <f>K111</f>
        <v>الفوج التربوي: الثالثة ابتدائي ب</v>
      </c>
      <c r="X111" s="333"/>
      <c r="Y111" s="333"/>
    </row>
    <row r="112" spans="2:25" ht="16.5" thickBot="1">
      <c r="B112" s="242" t="str">
        <f>B58</f>
        <v>المقاطعة الخامسة - حاسي بحبح-</v>
      </c>
      <c r="C112" s="242"/>
      <c r="D112" s="242"/>
      <c r="E112" s="242"/>
      <c r="F112" s="242"/>
      <c r="G112" s="242"/>
      <c r="H112" s="234" t="s">
        <v>82</v>
      </c>
      <c r="I112" s="234"/>
      <c r="J112" s="32"/>
      <c r="K112" s="333" t="str">
        <f>K58</f>
        <v>الاستــــــاذ: شـــــايب بـن داود</v>
      </c>
      <c r="L112" s="333"/>
      <c r="M112" s="333"/>
      <c r="N112" s="35"/>
      <c r="O112" s="35"/>
      <c r="P112" s="333" t="str">
        <f>B112</f>
        <v>المقاطعة الخامسة - حاسي بحبح-</v>
      </c>
      <c r="Q112" s="333"/>
      <c r="R112" s="333"/>
      <c r="S112" s="333"/>
      <c r="T112" s="234" t="s">
        <v>83</v>
      </c>
      <c r="U112" s="234"/>
      <c r="V112" s="32"/>
      <c r="W112" s="333" t="str">
        <f>K112</f>
        <v>الاستــــــاذ: شـــــايب بـن داود</v>
      </c>
      <c r="X112" s="333"/>
      <c r="Y112" s="333"/>
    </row>
    <row r="113" spans="2:25" ht="16.5" thickBot="1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2:25" ht="16.5" thickBot="1">
      <c r="B114" s="35"/>
      <c r="C114" s="35"/>
      <c r="D114" s="44" t="str">
        <f t="shared" ref="D114:E133" si="10">D60</f>
        <v>الرقم</v>
      </c>
      <c r="E114" s="243" t="str">
        <f t="shared" si="10"/>
        <v xml:space="preserve">الاسم  واللقب  </v>
      </c>
      <c r="F114" s="243"/>
      <c r="G114" s="243"/>
      <c r="H114" s="45" t="str">
        <f>H60</f>
        <v>اللغة العربية</v>
      </c>
      <c r="I114" s="45" t="str">
        <f>I60</f>
        <v>الرياضيات</v>
      </c>
      <c r="J114" s="45" t="str">
        <f>J60</f>
        <v>الفرنسية</v>
      </c>
      <c r="K114" s="45" t="str">
        <f>K60</f>
        <v>المعدل</v>
      </c>
      <c r="L114" s="173" t="s">
        <v>26</v>
      </c>
      <c r="M114" s="35"/>
      <c r="N114" s="35"/>
      <c r="O114" s="35"/>
      <c r="P114" s="35"/>
      <c r="Q114" s="44" t="str">
        <f t="shared" ref="Q114:R133" si="11">Q60</f>
        <v>الرقم</v>
      </c>
      <c r="R114" s="243" t="str">
        <f t="shared" si="11"/>
        <v xml:space="preserve">الاسم  واللقب  </v>
      </c>
      <c r="S114" s="243"/>
      <c r="T114" s="44" t="str">
        <f>H114</f>
        <v>اللغة العربية</v>
      </c>
      <c r="U114" s="44" t="str">
        <f>I114</f>
        <v>الرياضيات</v>
      </c>
      <c r="V114" s="44" t="str">
        <f>J114</f>
        <v>الفرنسية</v>
      </c>
      <c r="W114" s="44" t="str">
        <f>K114</f>
        <v>المعدل</v>
      </c>
      <c r="X114" s="173" t="s">
        <v>26</v>
      </c>
      <c r="Y114" s="35"/>
    </row>
    <row r="115" spans="2:25" ht="16.5" thickBot="1">
      <c r="B115" s="35"/>
      <c r="C115" s="35"/>
      <c r="D115" s="44">
        <f t="shared" si="10"/>
        <v>1</v>
      </c>
      <c r="E115" s="238" t="str">
        <f t="shared" si="10"/>
        <v>لبيض محمد فاروق</v>
      </c>
      <c r="F115" s="238"/>
      <c r="G115" s="238"/>
      <c r="H115" s="46"/>
      <c r="I115" s="46"/>
      <c r="J115" s="46"/>
      <c r="K115" s="46">
        <f>(J115+I115+H115)/3</f>
        <v>0</v>
      </c>
      <c r="L115" s="173">
        <f>RANK(K115,$K$115:$K$148,0)</f>
        <v>1</v>
      </c>
      <c r="M115" s="35"/>
      <c r="N115" s="35"/>
      <c r="O115" s="35"/>
      <c r="P115" s="35"/>
      <c r="Q115" s="44">
        <f t="shared" si="11"/>
        <v>1</v>
      </c>
      <c r="R115" s="238" t="str">
        <f t="shared" si="11"/>
        <v>لبيض محمد فاروق</v>
      </c>
      <c r="S115" s="238"/>
      <c r="T115" s="46"/>
      <c r="U115" s="46"/>
      <c r="V115" s="46"/>
      <c r="W115" s="46">
        <f>(V115+U115+T115)/3</f>
        <v>0</v>
      </c>
      <c r="X115" s="173">
        <f>RANK(W115,$W$115:$W$148,0)</f>
        <v>1</v>
      </c>
      <c r="Y115" s="35"/>
    </row>
    <row r="116" spans="2:25" ht="16.5" thickBot="1">
      <c r="B116" s="35"/>
      <c r="C116" s="35"/>
      <c r="D116" s="44">
        <f t="shared" si="10"/>
        <v>2</v>
      </c>
      <c r="E116" s="238" t="str">
        <f t="shared" si="10"/>
        <v xml:space="preserve"> ربوح أسامة</v>
      </c>
      <c r="F116" s="238"/>
      <c r="G116" s="238"/>
      <c r="H116" s="46"/>
      <c r="I116" s="46"/>
      <c r="J116" s="46"/>
      <c r="K116" s="46">
        <f t="shared" ref="K116:K150" si="12">(J116+I116+H116)/3</f>
        <v>0</v>
      </c>
      <c r="L116" s="173">
        <f>RANK(K116,$K$115:$K$148,0)</f>
        <v>1</v>
      </c>
      <c r="M116" s="35"/>
      <c r="N116" s="35"/>
      <c r="O116" s="35"/>
      <c r="P116" s="35"/>
      <c r="Q116" s="44">
        <f t="shared" si="11"/>
        <v>2</v>
      </c>
      <c r="R116" s="238" t="str">
        <f t="shared" si="11"/>
        <v xml:space="preserve"> ربوح أسامة</v>
      </c>
      <c r="S116" s="238"/>
      <c r="T116" s="46"/>
      <c r="U116" s="46"/>
      <c r="V116" s="46"/>
      <c r="W116" s="46">
        <f t="shared" ref="W116:W150" si="13">(V116+U116+T116)/3</f>
        <v>0</v>
      </c>
      <c r="X116" s="173">
        <f>RANK(W116,$W$115:$W$148,0)</f>
        <v>1</v>
      </c>
      <c r="Y116" s="35"/>
    </row>
    <row r="117" spans="2:25" ht="16.5" thickBot="1">
      <c r="B117" s="35"/>
      <c r="C117" s="35"/>
      <c r="D117" s="44">
        <f t="shared" si="10"/>
        <v>3</v>
      </c>
      <c r="E117" s="238" t="str">
        <f t="shared" si="10"/>
        <v>داودي لخضر</v>
      </c>
      <c r="F117" s="238"/>
      <c r="G117" s="238"/>
      <c r="H117" s="46"/>
      <c r="I117" s="46"/>
      <c r="J117" s="46"/>
      <c r="K117" s="46">
        <f t="shared" si="12"/>
        <v>0</v>
      </c>
      <c r="L117" s="173">
        <f>RANK(K117,$K$115:$K$148,0)</f>
        <v>1</v>
      </c>
      <c r="M117" s="35"/>
      <c r="N117" s="35"/>
      <c r="O117" s="35"/>
      <c r="P117" s="35"/>
      <c r="Q117" s="44">
        <f t="shared" si="11"/>
        <v>3</v>
      </c>
      <c r="R117" s="238" t="str">
        <f t="shared" si="11"/>
        <v>داودي لخضر</v>
      </c>
      <c r="S117" s="238"/>
      <c r="T117" s="46"/>
      <c r="U117" s="46"/>
      <c r="V117" s="46"/>
      <c r="W117" s="46">
        <f t="shared" si="13"/>
        <v>0</v>
      </c>
      <c r="X117" s="173">
        <f>RANK(W117,$W$115:$W$148,0)</f>
        <v>1</v>
      </c>
      <c r="Y117" s="35"/>
    </row>
    <row r="118" spans="2:25" ht="16.5" thickBot="1">
      <c r="B118" s="35"/>
      <c r="C118" s="35"/>
      <c r="D118" s="44">
        <f t="shared" si="10"/>
        <v>4</v>
      </c>
      <c r="E118" s="238" t="str">
        <f t="shared" si="10"/>
        <v>زرقين هارون</v>
      </c>
      <c r="F118" s="238"/>
      <c r="G118" s="238"/>
      <c r="H118" s="46"/>
      <c r="I118" s="46"/>
      <c r="J118" s="46"/>
      <c r="K118" s="46">
        <f t="shared" si="12"/>
        <v>0</v>
      </c>
      <c r="L118" s="173">
        <f>RANK(K118,$K$115:$K$148,0)</f>
        <v>1</v>
      </c>
      <c r="M118" s="35"/>
      <c r="N118" s="35"/>
      <c r="O118" s="35"/>
      <c r="P118" s="35"/>
      <c r="Q118" s="44">
        <f t="shared" si="11"/>
        <v>4</v>
      </c>
      <c r="R118" s="238" t="str">
        <f t="shared" si="11"/>
        <v>زرقين هارون</v>
      </c>
      <c r="S118" s="238"/>
      <c r="T118" s="46"/>
      <c r="U118" s="46"/>
      <c r="V118" s="46"/>
      <c r="W118" s="46">
        <f t="shared" si="13"/>
        <v>0</v>
      </c>
      <c r="X118" s="173">
        <f>RANK(W118,$W$115:$W$148,0)</f>
        <v>1</v>
      </c>
      <c r="Y118" s="35"/>
    </row>
    <row r="119" spans="2:25" ht="16.5" thickBot="1">
      <c r="B119" s="35"/>
      <c r="C119" s="35"/>
      <c r="D119" s="44">
        <f t="shared" si="10"/>
        <v>5</v>
      </c>
      <c r="E119" s="238" t="str">
        <f t="shared" si="10"/>
        <v>بن عسلون سعد</v>
      </c>
      <c r="F119" s="238"/>
      <c r="G119" s="238"/>
      <c r="H119" s="46"/>
      <c r="I119" s="46"/>
      <c r="J119" s="46"/>
      <c r="K119" s="46">
        <f t="shared" si="12"/>
        <v>0</v>
      </c>
      <c r="L119" s="173">
        <f>RANK(K119,$K$115:$K$148,0)</f>
        <v>1</v>
      </c>
      <c r="M119" s="35"/>
      <c r="N119" s="35"/>
      <c r="O119" s="35"/>
      <c r="P119" s="35"/>
      <c r="Q119" s="44">
        <f t="shared" si="11"/>
        <v>5</v>
      </c>
      <c r="R119" s="238" t="str">
        <f t="shared" si="11"/>
        <v>بن عسلون سعد</v>
      </c>
      <c r="S119" s="238"/>
      <c r="T119" s="46"/>
      <c r="U119" s="46"/>
      <c r="V119" s="46"/>
      <c r="W119" s="46">
        <f t="shared" si="13"/>
        <v>0</v>
      </c>
      <c r="X119" s="173">
        <f>RANK(W119,$W$115:$W$148,0)</f>
        <v>1</v>
      </c>
      <c r="Y119" s="35"/>
    </row>
    <row r="120" spans="2:25" ht="16.5" thickBot="1">
      <c r="B120" s="35"/>
      <c r="C120" s="35"/>
      <c r="D120" s="44">
        <f t="shared" si="10"/>
        <v>6</v>
      </c>
      <c r="E120" s="238" t="str">
        <f t="shared" si="10"/>
        <v>مزياني محمد مؤنس</v>
      </c>
      <c r="F120" s="238"/>
      <c r="G120" s="238"/>
      <c r="H120" s="46"/>
      <c r="I120" s="46"/>
      <c r="J120" s="46"/>
      <c r="K120" s="46">
        <f t="shared" si="12"/>
        <v>0</v>
      </c>
      <c r="L120" s="173">
        <f>RANK(K120,$K$115:$K$148,0)</f>
        <v>1</v>
      </c>
      <c r="M120" s="35"/>
      <c r="N120" s="35"/>
      <c r="O120" s="35"/>
      <c r="P120" s="35"/>
      <c r="Q120" s="44">
        <f t="shared" si="11"/>
        <v>6</v>
      </c>
      <c r="R120" s="238" t="str">
        <f t="shared" si="11"/>
        <v>مزياني محمد مؤنس</v>
      </c>
      <c r="S120" s="238"/>
      <c r="T120" s="46"/>
      <c r="U120" s="46"/>
      <c r="V120" s="46"/>
      <c r="W120" s="46">
        <f t="shared" si="13"/>
        <v>0</v>
      </c>
      <c r="X120" s="173">
        <f>RANK(W120,$W$115:$W$148,0)</f>
        <v>1</v>
      </c>
      <c r="Y120" s="35"/>
    </row>
    <row r="121" spans="2:25" ht="16.5" thickBot="1">
      <c r="B121" s="35"/>
      <c r="C121" s="35"/>
      <c r="D121" s="44">
        <f t="shared" si="10"/>
        <v>7</v>
      </c>
      <c r="E121" s="238" t="str">
        <f t="shared" si="10"/>
        <v>حرز الله طارق</v>
      </c>
      <c r="F121" s="238"/>
      <c r="G121" s="238"/>
      <c r="H121" s="46"/>
      <c r="I121" s="46"/>
      <c r="J121" s="46"/>
      <c r="K121" s="46">
        <f t="shared" si="12"/>
        <v>0</v>
      </c>
      <c r="L121" s="173">
        <f>RANK(K121,$K$115:$K$148,0)</f>
        <v>1</v>
      </c>
      <c r="M121" s="35"/>
      <c r="N121" s="35"/>
      <c r="O121" s="35"/>
      <c r="P121" s="35"/>
      <c r="Q121" s="44">
        <f t="shared" si="11"/>
        <v>7</v>
      </c>
      <c r="R121" s="238" t="str">
        <f t="shared" si="11"/>
        <v>حرز الله طارق</v>
      </c>
      <c r="S121" s="238"/>
      <c r="T121" s="46"/>
      <c r="U121" s="46"/>
      <c r="V121" s="46"/>
      <c r="W121" s="46">
        <f t="shared" si="13"/>
        <v>0</v>
      </c>
      <c r="X121" s="173">
        <f>RANK(W121,$W$115:$W$148,0)</f>
        <v>1</v>
      </c>
      <c r="Y121" s="35"/>
    </row>
    <row r="122" spans="2:25" ht="16.5" thickBot="1">
      <c r="B122" s="35"/>
      <c r="C122" s="35"/>
      <c r="D122" s="44">
        <f t="shared" si="10"/>
        <v>8</v>
      </c>
      <c r="E122" s="238" t="str">
        <f t="shared" si="10"/>
        <v>شرماط عمر</v>
      </c>
      <c r="F122" s="238"/>
      <c r="G122" s="238"/>
      <c r="H122" s="46"/>
      <c r="I122" s="46"/>
      <c r="J122" s="46"/>
      <c r="K122" s="46">
        <f t="shared" si="12"/>
        <v>0</v>
      </c>
      <c r="L122" s="173">
        <f>RANK(K122,$K$115:$K$148,0)</f>
        <v>1</v>
      </c>
      <c r="M122" s="35"/>
      <c r="N122" s="35"/>
      <c r="O122" s="35"/>
      <c r="P122" s="35"/>
      <c r="Q122" s="44">
        <f t="shared" si="11"/>
        <v>8</v>
      </c>
      <c r="R122" s="238" t="str">
        <f t="shared" si="11"/>
        <v>شرماط عمر</v>
      </c>
      <c r="S122" s="238"/>
      <c r="T122" s="46"/>
      <c r="U122" s="46"/>
      <c r="V122" s="46"/>
      <c r="W122" s="46">
        <f t="shared" si="13"/>
        <v>0</v>
      </c>
      <c r="X122" s="173">
        <f>RANK(W122,$W$115:$W$148,0)</f>
        <v>1</v>
      </c>
      <c r="Y122" s="35"/>
    </row>
    <row r="123" spans="2:25" ht="16.5" thickBot="1">
      <c r="B123" s="35"/>
      <c r="C123" s="35"/>
      <c r="D123" s="44">
        <f t="shared" si="10"/>
        <v>9</v>
      </c>
      <c r="E123" s="238" t="str">
        <f t="shared" si="10"/>
        <v>عرعور هيثم</v>
      </c>
      <c r="F123" s="238"/>
      <c r="G123" s="238"/>
      <c r="H123" s="46"/>
      <c r="I123" s="46"/>
      <c r="J123" s="46"/>
      <c r="K123" s="46">
        <f t="shared" si="12"/>
        <v>0</v>
      </c>
      <c r="L123" s="173">
        <f>RANK(K123,$K$115:$K$148,0)</f>
        <v>1</v>
      </c>
      <c r="M123" s="35"/>
      <c r="N123" s="35"/>
      <c r="O123" s="35"/>
      <c r="P123" s="35"/>
      <c r="Q123" s="44">
        <f t="shared" si="11"/>
        <v>9</v>
      </c>
      <c r="R123" s="238" t="str">
        <f t="shared" si="11"/>
        <v>عرعور هيثم</v>
      </c>
      <c r="S123" s="238"/>
      <c r="T123" s="46"/>
      <c r="U123" s="46"/>
      <c r="V123" s="46"/>
      <c r="W123" s="46">
        <f t="shared" si="13"/>
        <v>0</v>
      </c>
      <c r="X123" s="173">
        <f>RANK(W123,$W$115:$W$148,0)</f>
        <v>1</v>
      </c>
      <c r="Y123" s="35"/>
    </row>
    <row r="124" spans="2:25" ht="16.5" thickBot="1">
      <c r="B124" s="35"/>
      <c r="C124" s="35"/>
      <c r="D124" s="44">
        <f t="shared" si="10"/>
        <v>10</v>
      </c>
      <c r="E124" s="238" t="str">
        <f t="shared" si="10"/>
        <v xml:space="preserve">غنومات بن عيسى </v>
      </c>
      <c r="F124" s="238"/>
      <c r="G124" s="238"/>
      <c r="H124" s="46"/>
      <c r="I124" s="46"/>
      <c r="J124" s="46"/>
      <c r="K124" s="46">
        <f t="shared" si="12"/>
        <v>0</v>
      </c>
      <c r="L124" s="173">
        <f>RANK(K124,$K$115:$K$148,0)</f>
        <v>1</v>
      </c>
      <c r="M124" s="35"/>
      <c r="N124" s="35"/>
      <c r="O124" s="35"/>
      <c r="P124" s="35"/>
      <c r="Q124" s="44">
        <f t="shared" si="11"/>
        <v>10</v>
      </c>
      <c r="R124" s="238" t="str">
        <f t="shared" si="11"/>
        <v xml:space="preserve">غنومات بن عيسى </v>
      </c>
      <c r="S124" s="238"/>
      <c r="T124" s="46"/>
      <c r="U124" s="46"/>
      <c r="V124" s="46"/>
      <c r="W124" s="46">
        <f t="shared" si="13"/>
        <v>0</v>
      </c>
      <c r="X124" s="173">
        <f>RANK(W124,$W$115:$W$148,0)</f>
        <v>1</v>
      </c>
      <c r="Y124" s="35"/>
    </row>
    <row r="125" spans="2:25" ht="16.5" thickBot="1">
      <c r="B125" s="35"/>
      <c r="C125" s="35"/>
      <c r="D125" s="44">
        <f t="shared" si="10"/>
        <v>11</v>
      </c>
      <c r="E125" s="238" t="str">
        <f t="shared" si="10"/>
        <v>بقة  احمد</v>
      </c>
      <c r="F125" s="238"/>
      <c r="G125" s="238"/>
      <c r="H125" s="46"/>
      <c r="I125" s="46"/>
      <c r="J125" s="46"/>
      <c r="K125" s="46">
        <f t="shared" si="12"/>
        <v>0</v>
      </c>
      <c r="L125" s="173">
        <f>RANK(K125,$K$115:$K$148,0)</f>
        <v>1</v>
      </c>
      <c r="M125" s="35"/>
      <c r="N125" s="35"/>
      <c r="O125" s="35"/>
      <c r="P125" s="35"/>
      <c r="Q125" s="44">
        <f t="shared" si="11"/>
        <v>11</v>
      </c>
      <c r="R125" s="238" t="str">
        <f t="shared" si="11"/>
        <v>بقة  احمد</v>
      </c>
      <c r="S125" s="238"/>
      <c r="T125" s="46"/>
      <c r="U125" s="46"/>
      <c r="V125" s="46"/>
      <c r="W125" s="46">
        <f t="shared" si="13"/>
        <v>0</v>
      </c>
      <c r="X125" s="173">
        <f>RANK(W125,$W$115:$W$148,0)</f>
        <v>1</v>
      </c>
      <c r="Y125" s="35"/>
    </row>
    <row r="126" spans="2:25" ht="16.5" thickBot="1">
      <c r="B126" s="35"/>
      <c r="C126" s="35"/>
      <c r="D126" s="44">
        <f t="shared" si="10"/>
        <v>12</v>
      </c>
      <c r="E126" s="238" t="str">
        <f t="shared" si="10"/>
        <v xml:space="preserve">سماصري محمد شكيب </v>
      </c>
      <c r="F126" s="238"/>
      <c r="G126" s="238"/>
      <c r="H126" s="46"/>
      <c r="I126" s="46"/>
      <c r="J126" s="46"/>
      <c r="K126" s="46">
        <f t="shared" si="12"/>
        <v>0</v>
      </c>
      <c r="L126" s="173">
        <f>RANK(K126,$K$115:$K$148,0)</f>
        <v>1</v>
      </c>
      <c r="M126" s="35"/>
      <c r="N126" s="35"/>
      <c r="O126" s="35"/>
      <c r="P126" s="35"/>
      <c r="Q126" s="44">
        <f t="shared" si="11"/>
        <v>12</v>
      </c>
      <c r="R126" s="238" t="str">
        <f t="shared" si="11"/>
        <v xml:space="preserve">سماصري محمد شكيب </v>
      </c>
      <c r="S126" s="238"/>
      <c r="T126" s="46"/>
      <c r="U126" s="46"/>
      <c r="V126" s="46"/>
      <c r="W126" s="46">
        <f t="shared" si="13"/>
        <v>0</v>
      </c>
      <c r="X126" s="173">
        <f>RANK(W126,$W$115:$W$148,0)</f>
        <v>1</v>
      </c>
      <c r="Y126" s="35"/>
    </row>
    <row r="127" spans="2:25" ht="16.5" thickBot="1">
      <c r="B127" s="35"/>
      <c r="C127" s="35"/>
      <c r="D127" s="44">
        <f t="shared" si="10"/>
        <v>13</v>
      </c>
      <c r="E127" s="238" t="str">
        <f t="shared" si="10"/>
        <v>مداح رؤوف</v>
      </c>
      <c r="F127" s="238"/>
      <c r="G127" s="238"/>
      <c r="H127" s="46"/>
      <c r="I127" s="46"/>
      <c r="J127" s="46"/>
      <c r="K127" s="46">
        <f t="shared" si="12"/>
        <v>0</v>
      </c>
      <c r="L127" s="173">
        <f>RANK(K127,$K$115:$K$148,0)</f>
        <v>1</v>
      </c>
      <c r="M127" s="35"/>
      <c r="N127" s="35"/>
      <c r="O127" s="35"/>
      <c r="P127" s="35"/>
      <c r="Q127" s="44">
        <f t="shared" si="11"/>
        <v>13</v>
      </c>
      <c r="R127" s="238" t="str">
        <f t="shared" si="11"/>
        <v>مداح رؤوف</v>
      </c>
      <c r="S127" s="238"/>
      <c r="T127" s="46"/>
      <c r="U127" s="46"/>
      <c r="V127" s="46"/>
      <c r="W127" s="46">
        <f t="shared" si="13"/>
        <v>0</v>
      </c>
      <c r="X127" s="173">
        <f>RANK(W127,$W$115:$W$148,0)</f>
        <v>1</v>
      </c>
      <c r="Y127" s="35"/>
    </row>
    <row r="128" spans="2:25" ht="16.5" thickBot="1">
      <c r="B128" s="35"/>
      <c r="C128" s="35"/>
      <c r="D128" s="44">
        <f t="shared" si="10"/>
        <v>14</v>
      </c>
      <c r="E128" s="238" t="str">
        <f t="shared" si="10"/>
        <v>تفاح أحمد</v>
      </c>
      <c r="F128" s="238"/>
      <c r="G128" s="238"/>
      <c r="H128" s="46"/>
      <c r="I128" s="46"/>
      <c r="J128" s="46"/>
      <c r="K128" s="46">
        <f t="shared" si="12"/>
        <v>0</v>
      </c>
      <c r="L128" s="173">
        <f>RANK(K128,$K$115:$K$148,0)</f>
        <v>1</v>
      </c>
      <c r="M128" s="35"/>
      <c r="N128" s="35"/>
      <c r="O128" s="35"/>
      <c r="P128" s="35"/>
      <c r="Q128" s="44">
        <f t="shared" si="11"/>
        <v>14</v>
      </c>
      <c r="R128" s="238" t="str">
        <f t="shared" si="11"/>
        <v>تفاح أحمد</v>
      </c>
      <c r="S128" s="238"/>
      <c r="T128" s="46"/>
      <c r="U128" s="46"/>
      <c r="V128" s="46"/>
      <c r="W128" s="46">
        <f t="shared" si="13"/>
        <v>0</v>
      </c>
      <c r="X128" s="173">
        <f>RANK(W128,$W$115:$W$148,0)</f>
        <v>1</v>
      </c>
      <c r="Y128" s="35"/>
    </row>
    <row r="129" spans="2:25" ht="16.5" thickBot="1">
      <c r="B129" s="35"/>
      <c r="C129" s="35"/>
      <c r="D129" s="44">
        <f t="shared" si="10"/>
        <v>15</v>
      </c>
      <c r="E129" s="238" t="str">
        <f t="shared" si="10"/>
        <v xml:space="preserve">الشاوي غزيل </v>
      </c>
      <c r="F129" s="238"/>
      <c r="G129" s="238"/>
      <c r="H129" s="46"/>
      <c r="I129" s="46"/>
      <c r="J129" s="46"/>
      <c r="K129" s="46">
        <f t="shared" si="12"/>
        <v>0</v>
      </c>
      <c r="L129" s="173">
        <f>RANK(K129,$K$115:$K$148,0)</f>
        <v>1</v>
      </c>
      <c r="M129" s="35"/>
      <c r="N129" s="35"/>
      <c r="O129" s="35"/>
      <c r="P129" s="35"/>
      <c r="Q129" s="44">
        <f t="shared" si="11"/>
        <v>15</v>
      </c>
      <c r="R129" s="238" t="str">
        <f t="shared" si="11"/>
        <v xml:space="preserve">الشاوي غزيل </v>
      </c>
      <c r="S129" s="238"/>
      <c r="T129" s="46"/>
      <c r="U129" s="46"/>
      <c r="V129" s="46"/>
      <c r="W129" s="46">
        <f t="shared" si="13"/>
        <v>0</v>
      </c>
      <c r="X129" s="173">
        <f>RANK(W129,$W$115:$W$148,0)</f>
        <v>1</v>
      </c>
      <c r="Y129" s="35"/>
    </row>
    <row r="130" spans="2:25" ht="16.5" thickBot="1">
      <c r="B130" s="35"/>
      <c r="C130" s="35"/>
      <c r="D130" s="44">
        <f t="shared" si="10"/>
        <v>16</v>
      </c>
      <c r="E130" s="238" t="str">
        <f t="shared" si="10"/>
        <v xml:space="preserve">دوارة ناريمان ريمة </v>
      </c>
      <c r="F130" s="238"/>
      <c r="G130" s="238"/>
      <c r="H130" s="46"/>
      <c r="I130" s="46"/>
      <c r="J130" s="46"/>
      <c r="K130" s="46">
        <f t="shared" si="12"/>
        <v>0</v>
      </c>
      <c r="L130" s="173">
        <f>RANK(K130,$K$115:$K$148,0)</f>
        <v>1</v>
      </c>
      <c r="M130" s="35"/>
      <c r="N130" s="35"/>
      <c r="O130" s="35"/>
      <c r="P130" s="35"/>
      <c r="Q130" s="44">
        <f t="shared" si="11"/>
        <v>16</v>
      </c>
      <c r="R130" s="238" t="str">
        <f t="shared" si="11"/>
        <v xml:space="preserve">دوارة ناريمان ريمة </v>
      </c>
      <c r="S130" s="238"/>
      <c r="T130" s="46"/>
      <c r="U130" s="46"/>
      <c r="V130" s="46"/>
      <c r="W130" s="46">
        <f t="shared" si="13"/>
        <v>0</v>
      </c>
      <c r="X130" s="173">
        <f>RANK(W130,$W$115:$W$148,0)</f>
        <v>1</v>
      </c>
      <c r="Y130" s="35"/>
    </row>
    <row r="131" spans="2:25" ht="16.5" thickBot="1">
      <c r="B131" s="35"/>
      <c r="C131" s="35"/>
      <c r="D131" s="44">
        <f t="shared" si="10"/>
        <v>17</v>
      </c>
      <c r="E131" s="238" t="str">
        <f t="shared" si="10"/>
        <v xml:space="preserve">عسلوني عائشة </v>
      </c>
      <c r="F131" s="238"/>
      <c r="G131" s="238"/>
      <c r="H131" s="46"/>
      <c r="I131" s="46"/>
      <c r="J131" s="46"/>
      <c r="K131" s="46">
        <f t="shared" si="12"/>
        <v>0</v>
      </c>
      <c r="L131" s="173">
        <f>RANK(K131,$K$115:$K$148,0)</f>
        <v>1</v>
      </c>
      <c r="M131" s="35"/>
      <c r="N131" s="35"/>
      <c r="O131" s="35"/>
      <c r="P131" s="35"/>
      <c r="Q131" s="44">
        <f t="shared" si="11"/>
        <v>17</v>
      </c>
      <c r="R131" s="238" t="str">
        <f t="shared" si="11"/>
        <v xml:space="preserve">عسلوني عائشة </v>
      </c>
      <c r="S131" s="238"/>
      <c r="T131" s="46"/>
      <c r="U131" s="46"/>
      <c r="V131" s="46"/>
      <c r="W131" s="46">
        <f t="shared" si="13"/>
        <v>0</v>
      </c>
      <c r="X131" s="173">
        <f>RANK(W131,$W$115:$W$148,0)</f>
        <v>1</v>
      </c>
      <c r="Y131" s="35"/>
    </row>
    <row r="132" spans="2:25" ht="16.5" thickBot="1">
      <c r="B132" s="35"/>
      <c r="C132" s="35"/>
      <c r="D132" s="44">
        <f t="shared" si="10"/>
        <v>18</v>
      </c>
      <c r="E132" s="238" t="str">
        <f t="shared" si="10"/>
        <v>طريعة  وردة</v>
      </c>
      <c r="F132" s="238"/>
      <c r="G132" s="238"/>
      <c r="H132" s="46"/>
      <c r="I132" s="46"/>
      <c r="J132" s="46"/>
      <c r="K132" s="46">
        <f t="shared" si="12"/>
        <v>0</v>
      </c>
      <c r="L132" s="173">
        <f>RANK(K132,$K$115:$K$148,0)</f>
        <v>1</v>
      </c>
      <c r="M132" s="35"/>
      <c r="N132" s="35"/>
      <c r="O132" s="35"/>
      <c r="P132" s="35"/>
      <c r="Q132" s="44">
        <f t="shared" si="11"/>
        <v>18</v>
      </c>
      <c r="R132" s="238" t="str">
        <f t="shared" si="11"/>
        <v>طريعة  وردة</v>
      </c>
      <c r="S132" s="238"/>
      <c r="T132" s="46"/>
      <c r="U132" s="46"/>
      <c r="V132" s="46"/>
      <c r="W132" s="46">
        <f t="shared" si="13"/>
        <v>0</v>
      </c>
      <c r="X132" s="173">
        <f>RANK(W132,$W$115:$W$148,0)</f>
        <v>1</v>
      </c>
      <c r="Y132" s="35"/>
    </row>
    <row r="133" spans="2:25" ht="16.5" thickBot="1">
      <c r="B133" s="35"/>
      <c r="C133" s="35"/>
      <c r="D133" s="44">
        <f t="shared" si="10"/>
        <v>19</v>
      </c>
      <c r="E133" s="238" t="str">
        <f t="shared" si="10"/>
        <v xml:space="preserve">مداح ياسمين </v>
      </c>
      <c r="F133" s="238"/>
      <c r="G133" s="238"/>
      <c r="H133" s="46"/>
      <c r="I133" s="46"/>
      <c r="J133" s="46"/>
      <c r="K133" s="46">
        <f t="shared" si="12"/>
        <v>0</v>
      </c>
      <c r="L133" s="173">
        <f>RANK(K133,$K$115:$K$148,0)</f>
        <v>1</v>
      </c>
      <c r="M133" s="35"/>
      <c r="N133" s="35"/>
      <c r="O133" s="35"/>
      <c r="P133" s="35"/>
      <c r="Q133" s="44">
        <f t="shared" si="11"/>
        <v>19</v>
      </c>
      <c r="R133" s="238" t="str">
        <f t="shared" si="11"/>
        <v xml:space="preserve">مداح ياسمين </v>
      </c>
      <c r="S133" s="238"/>
      <c r="T133" s="46"/>
      <c r="U133" s="46"/>
      <c r="V133" s="46"/>
      <c r="W133" s="46">
        <f t="shared" si="13"/>
        <v>0</v>
      </c>
      <c r="X133" s="173">
        <f>RANK(W133,$W$115:$W$148,0)</f>
        <v>1</v>
      </c>
      <c r="Y133" s="35"/>
    </row>
    <row r="134" spans="2:25" ht="16.5" thickBot="1">
      <c r="B134" s="35"/>
      <c r="C134" s="35"/>
      <c r="D134" s="44">
        <f t="shared" ref="D134:E147" si="14">D80</f>
        <v>20</v>
      </c>
      <c r="E134" s="238" t="str">
        <f t="shared" si="14"/>
        <v xml:space="preserve">شيبوط رؤى </v>
      </c>
      <c r="F134" s="238"/>
      <c r="G134" s="238"/>
      <c r="H134" s="46"/>
      <c r="I134" s="46"/>
      <c r="J134" s="46"/>
      <c r="K134" s="46">
        <f t="shared" si="12"/>
        <v>0</v>
      </c>
      <c r="L134" s="173">
        <f>RANK(K134,$K$115:$K$148,0)</f>
        <v>1</v>
      </c>
      <c r="M134" s="35"/>
      <c r="N134" s="35"/>
      <c r="O134" s="35"/>
      <c r="P134" s="35"/>
      <c r="Q134" s="44">
        <f t="shared" ref="Q134:R147" si="15">Q80</f>
        <v>20</v>
      </c>
      <c r="R134" s="238" t="str">
        <f t="shared" si="15"/>
        <v xml:space="preserve">شيبوط رؤى </v>
      </c>
      <c r="S134" s="238"/>
      <c r="T134" s="46"/>
      <c r="U134" s="46"/>
      <c r="V134" s="46"/>
      <c r="W134" s="46">
        <f t="shared" si="13"/>
        <v>0</v>
      </c>
      <c r="X134" s="173">
        <f>RANK(W134,$W$115:$W$148,0)</f>
        <v>1</v>
      </c>
      <c r="Y134" s="35"/>
    </row>
    <row r="135" spans="2:25" ht="16.5" thickBot="1">
      <c r="B135" s="35"/>
      <c r="C135" s="35"/>
      <c r="D135" s="44">
        <f t="shared" si="14"/>
        <v>21</v>
      </c>
      <c r="E135" s="238" t="str">
        <f t="shared" si="14"/>
        <v>شواطح فريدة</v>
      </c>
      <c r="F135" s="238"/>
      <c r="G135" s="238"/>
      <c r="H135" s="46"/>
      <c r="I135" s="46"/>
      <c r="J135" s="46"/>
      <c r="K135" s="46">
        <f t="shared" si="12"/>
        <v>0</v>
      </c>
      <c r="L135" s="173">
        <f>RANK(K135,$K$115:$K$148,0)</f>
        <v>1</v>
      </c>
      <c r="M135" s="35"/>
      <c r="N135" s="35"/>
      <c r="O135" s="35"/>
      <c r="P135" s="35"/>
      <c r="Q135" s="44">
        <f t="shared" si="15"/>
        <v>21</v>
      </c>
      <c r="R135" s="238" t="str">
        <f t="shared" si="15"/>
        <v>شواطح فريدة</v>
      </c>
      <c r="S135" s="238"/>
      <c r="T135" s="46"/>
      <c r="U135" s="46"/>
      <c r="V135" s="46"/>
      <c r="W135" s="46">
        <f t="shared" si="13"/>
        <v>0</v>
      </c>
      <c r="X135" s="173">
        <f>RANK(W135,$W$115:$W$148,0)</f>
        <v>1</v>
      </c>
      <c r="Y135" s="35"/>
    </row>
    <row r="136" spans="2:25" ht="16.5" thickBot="1">
      <c r="B136" s="35"/>
      <c r="C136" s="35"/>
      <c r="D136" s="44">
        <f t="shared" si="14"/>
        <v>22</v>
      </c>
      <c r="E136" s="238" t="str">
        <f t="shared" si="14"/>
        <v>دعلوس الغالية</v>
      </c>
      <c r="F136" s="238"/>
      <c r="G136" s="238"/>
      <c r="H136" s="46"/>
      <c r="I136" s="46"/>
      <c r="J136" s="46"/>
      <c r="K136" s="46">
        <f t="shared" si="12"/>
        <v>0</v>
      </c>
      <c r="L136" s="173">
        <f>RANK(K136,$K$115:$K$148,0)</f>
        <v>1</v>
      </c>
      <c r="M136" s="35"/>
      <c r="N136" s="35"/>
      <c r="O136" s="35"/>
      <c r="P136" s="35"/>
      <c r="Q136" s="44">
        <f t="shared" si="15"/>
        <v>22</v>
      </c>
      <c r="R136" s="238" t="str">
        <f t="shared" si="15"/>
        <v>دعلوس الغالية</v>
      </c>
      <c r="S136" s="238"/>
      <c r="T136" s="46"/>
      <c r="U136" s="46"/>
      <c r="V136" s="46"/>
      <c r="W136" s="46">
        <f t="shared" si="13"/>
        <v>0</v>
      </c>
      <c r="X136" s="173">
        <f>RANK(W136,$W$115:$W$148,0)</f>
        <v>1</v>
      </c>
      <c r="Y136" s="35"/>
    </row>
    <row r="137" spans="2:25" ht="16.5" thickBot="1">
      <c r="B137" s="35"/>
      <c r="C137" s="35"/>
      <c r="D137" s="44">
        <f t="shared" si="14"/>
        <v>23</v>
      </c>
      <c r="E137" s="238" t="str">
        <f t="shared" si="14"/>
        <v>لحول آلاء كوثر</v>
      </c>
      <c r="F137" s="238"/>
      <c r="G137" s="238"/>
      <c r="H137" s="46"/>
      <c r="I137" s="46"/>
      <c r="J137" s="46"/>
      <c r="K137" s="46">
        <f t="shared" si="12"/>
        <v>0</v>
      </c>
      <c r="L137" s="173">
        <f>RANK(K137,$K$115:$K$148,0)</f>
        <v>1</v>
      </c>
      <c r="M137" s="35"/>
      <c r="N137" s="35"/>
      <c r="O137" s="35"/>
      <c r="P137" s="35"/>
      <c r="Q137" s="44">
        <f t="shared" si="15"/>
        <v>23</v>
      </c>
      <c r="R137" s="238" t="str">
        <f t="shared" si="15"/>
        <v>لحول آلاء كوثر</v>
      </c>
      <c r="S137" s="238"/>
      <c r="T137" s="46"/>
      <c r="U137" s="46"/>
      <c r="V137" s="46"/>
      <c r="W137" s="46">
        <f t="shared" si="13"/>
        <v>0</v>
      </c>
      <c r="X137" s="173">
        <f>RANK(W137,$W$115:$W$148,0)</f>
        <v>1</v>
      </c>
      <c r="Y137" s="35"/>
    </row>
    <row r="138" spans="2:25" ht="16.5" thickBot="1">
      <c r="B138" s="35"/>
      <c r="C138" s="35"/>
      <c r="D138" s="44">
        <f t="shared" si="14"/>
        <v>24</v>
      </c>
      <c r="E138" s="238" t="str">
        <f t="shared" si="14"/>
        <v>حيرش أميمة وصال</v>
      </c>
      <c r="F138" s="238"/>
      <c r="G138" s="238"/>
      <c r="H138" s="46"/>
      <c r="I138" s="46"/>
      <c r="J138" s="46"/>
      <c r="K138" s="46">
        <f t="shared" si="12"/>
        <v>0</v>
      </c>
      <c r="L138" s="173">
        <f>RANK(K138,$K$115:$K$148,0)</f>
        <v>1</v>
      </c>
      <c r="M138" s="35"/>
      <c r="N138" s="35"/>
      <c r="O138" s="35"/>
      <c r="P138" s="35"/>
      <c r="Q138" s="44">
        <f t="shared" si="15"/>
        <v>24</v>
      </c>
      <c r="R138" s="238" t="str">
        <f t="shared" si="15"/>
        <v>حيرش أميمة وصال</v>
      </c>
      <c r="S138" s="238"/>
      <c r="T138" s="46"/>
      <c r="U138" s="46"/>
      <c r="V138" s="46"/>
      <c r="W138" s="46">
        <f t="shared" si="13"/>
        <v>0</v>
      </c>
      <c r="X138" s="173">
        <f>RANK(W138,$W$115:$W$148,0)</f>
        <v>1</v>
      </c>
      <c r="Y138" s="35"/>
    </row>
    <row r="139" spans="2:25" ht="16.5" thickBot="1">
      <c r="B139" s="35"/>
      <c r="C139" s="35"/>
      <c r="D139" s="44">
        <f t="shared" si="14"/>
        <v>25</v>
      </c>
      <c r="E139" s="238" t="str">
        <f t="shared" si="14"/>
        <v xml:space="preserve">سليماني أميمة </v>
      </c>
      <c r="F139" s="238"/>
      <c r="G139" s="238"/>
      <c r="H139" s="46"/>
      <c r="I139" s="46"/>
      <c r="J139" s="46"/>
      <c r="K139" s="46">
        <f t="shared" si="12"/>
        <v>0</v>
      </c>
      <c r="L139" s="173">
        <f>RANK(K139,$K$115:$K$148,0)</f>
        <v>1</v>
      </c>
      <c r="M139" s="35"/>
      <c r="N139" s="35"/>
      <c r="O139" s="35"/>
      <c r="P139" s="35"/>
      <c r="Q139" s="44">
        <f t="shared" si="15"/>
        <v>25</v>
      </c>
      <c r="R139" s="238" t="str">
        <f t="shared" si="15"/>
        <v xml:space="preserve">سليماني أميمة </v>
      </c>
      <c r="S139" s="238"/>
      <c r="T139" s="46"/>
      <c r="U139" s="46"/>
      <c r="V139" s="46"/>
      <c r="W139" s="46">
        <f t="shared" si="13"/>
        <v>0</v>
      </c>
      <c r="X139" s="173">
        <f>RANK(W139,$W$115:$W$148,0)</f>
        <v>1</v>
      </c>
      <c r="Y139" s="35"/>
    </row>
    <row r="140" spans="2:25" ht="16.5" thickBot="1">
      <c r="B140" s="35"/>
      <c r="C140" s="35"/>
      <c r="D140" s="44">
        <f t="shared" si="14"/>
        <v>26</v>
      </c>
      <c r="E140" s="238" t="str">
        <f t="shared" si="14"/>
        <v>خديوي ريم</v>
      </c>
      <c r="F140" s="238"/>
      <c r="G140" s="238"/>
      <c r="H140" s="46"/>
      <c r="I140" s="46"/>
      <c r="J140" s="46"/>
      <c r="K140" s="46">
        <f t="shared" si="12"/>
        <v>0</v>
      </c>
      <c r="L140" s="173">
        <f>RANK(K140,$K$115:$K$148,0)</f>
        <v>1</v>
      </c>
      <c r="M140" s="35"/>
      <c r="N140" s="35"/>
      <c r="O140" s="35"/>
      <c r="P140" s="35"/>
      <c r="Q140" s="44">
        <f t="shared" si="15"/>
        <v>26</v>
      </c>
      <c r="R140" s="238" t="str">
        <f t="shared" si="15"/>
        <v>خديوي ريم</v>
      </c>
      <c r="S140" s="238"/>
      <c r="T140" s="46"/>
      <c r="U140" s="46"/>
      <c r="V140" s="46"/>
      <c r="W140" s="46">
        <f t="shared" si="13"/>
        <v>0</v>
      </c>
      <c r="X140" s="173">
        <f>RANK(W140,$W$115:$W$148,0)</f>
        <v>1</v>
      </c>
      <c r="Y140" s="35"/>
    </row>
    <row r="141" spans="2:25" ht="16.5" thickBot="1">
      <c r="B141" s="35"/>
      <c r="C141" s="35"/>
      <c r="D141" s="44">
        <f t="shared" si="14"/>
        <v>27</v>
      </c>
      <c r="E141" s="238" t="str">
        <f t="shared" si="14"/>
        <v>عالب نورالهدى</v>
      </c>
      <c r="F141" s="238"/>
      <c r="G141" s="238"/>
      <c r="H141" s="46"/>
      <c r="I141" s="46"/>
      <c r="J141" s="46"/>
      <c r="K141" s="46">
        <f t="shared" si="12"/>
        <v>0</v>
      </c>
      <c r="L141" s="173">
        <f>RANK(K141,$K$115:$K$148,0)</f>
        <v>1</v>
      </c>
      <c r="M141" s="35"/>
      <c r="N141" s="35"/>
      <c r="O141" s="35"/>
      <c r="P141" s="35"/>
      <c r="Q141" s="44">
        <f t="shared" si="15"/>
        <v>27</v>
      </c>
      <c r="R141" s="238" t="str">
        <f t="shared" si="15"/>
        <v>عالب نورالهدى</v>
      </c>
      <c r="S141" s="238"/>
      <c r="T141" s="46"/>
      <c r="U141" s="46"/>
      <c r="V141" s="46"/>
      <c r="W141" s="46">
        <f t="shared" si="13"/>
        <v>0</v>
      </c>
      <c r="X141" s="173">
        <f>RANK(W141,$W$115:$W$148,0)</f>
        <v>1</v>
      </c>
      <c r="Y141" s="35"/>
    </row>
    <row r="142" spans="2:25" ht="16.5" thickBot="1">
      <c r="B142" s="35"/>
      <c r="C142" s="35"/>
      <c r="D142" s="44">
        <f t="shared" si="14"/>
        <v>28</v>
      </c>
      <c r="E142" s="238" t="str">
        <f t="shared" si="14"/>
        <v>زهار امينة</v>
      </c>
      <c r="F142" s="238"/>
      <c r="G142" s="238"/>
      <c r="H142" s="46"/>
      <c r="I142" s="46"/>
      <c r="J142" s="46"/>
      <c r="K142" s="46">
        <f t="shared" si="12"/>
        <v>0</v>
      </c>
      <c r="L142" s="173">
        <f>RANK(K142,$K$115:$K$148,0)</f>
        <v>1</v>
      </c>
      <c r="M142" s="35"/>
      <c r="N142" s="35"/>
      <c r="O142" s="35"/>
      <c r="P142" s="35"/>
      <c r="Q142" s="44">
        <f t="shared" si="15"/>
        <v>28</v>
      </c>
      <c r="R142" s="238" t="str">
        <f t="shared" si="15"/>
        <v>زهار امينة</v>
      </c>
      <c r="S142" s="238"/>
      <c r="T142" s="46"/>
      <c r="U142" s="46"/>
      <c r="V142" s="46"/>
      <c r="W142" s="46">
        <f t="shared" si="13"/>
        <v>0</v>
      </c>
      <c r="X142" s="173">
        <f>RANK(W142,$W$115:$W$148,0)</f>
        <v>1</v>
      </c>
      <c r="Y142" s="35"/>
    </row>
    <row r="143" spans="2:25" ht="16.5" thickBot="1">
      <c r="B143" s="35"/>
      <c r="C143" s="35"/>
      <c r="D143" s="44">
        <f t="shared" si="14"/>
        <v>29</v>
      </c>
      <c r="E143" s="238" t="str">
        <f t="shared" si="14"/>
        <v>خذير حليمة</v>
      </c>
      <c r="F143" s="238"/>
      <c r="G143" s="238"/>
      <c r="H143" s="46"/>
      <c r="I143" s="46"/>
      <c r="J143" s="46"/>
      <c r="K143" s="46">
        <f t="shared" si="12"/>
        <v>0</v>
      </c>
      <c r="L143" s="173">
        <f>RANK(K143,$K$115:$K$148,0)</f>
        <v>1</v>
      </c>
      <c r="M143" s="35"/>
      <c r="N143" s="35"/>
      <c r="O143" s="35"/>
      <c r="P143" s="35"/>
      <c r="Q143" s="44">
        <f t="shared" si="15"/>
        <v>29</v>
      </c>
      <c r="R143" s="238" t="str">
        <f t="shared" si="15"/>
        <v>خذير حليمة</v>
      </c>
      <c r="S143" s="238"/>
      <c r="T143" s="46"/>
      <c r="U143" s="46"/>
      <c r="V143" s="46"/>
      <c r="W143" s="46">
        <f t="shared" si="13"/>
        <v>0</v>
      </c>
      <c r="X143" s="173">
        <f>RANK(W143,$W$115:$W$148,0)</f>
        <v>1</v>
      </c>
      <c r="Y143" s="35"/>
    </row>
    <row r="144" spans="2:25" ht="16.5" thickBot="1">
      <c r="B144" s="35"/>
      <c r="C144" s="35"/>
      <c r="D144" s="44">
        <f t="shared" si="14"/>
        <v>30</v>
      </c>
      <c r="E144" s="238" t="str">
        <f t="shared" si="14"/>
        <v>سلت ماريا غفران</v>
      </c>
      <c r="F144" s="238"/>
      <c r="G144" s="238"/>
      <c r="H144" s="46"/>
      <c r="I144" s="46"/>
      <c r="J144" s="46"/>
      <c r="K144" s="46">
        <f t="shared" si="12"/>
        <v>0</v>
      </c>
      <c r="L144" s="173">
        <f>RANK(K144,$K$115:$K$148,0)</f>
        <v>1</v>
      </c>
      <c r="M144" s="35"/>
      <c r="N144" s="35"/>
      <c r="O144" s="35"/>
      <c r="P144" s="35"/>
      <c r="Q144" s="44">
        <f t="shared" si="15"/>
        <v>30</v>
      </c>
      <c r="R144" s="238" t="str">
        <f t="shared" si="15"/>
        <v>سلت ماريا غفران</v>
      </c>
      <c r="S144" s="238"/>
      <c r="T144" s="46"/>
      <c r="U144" s="46"/>
      <c r="V144" s="46"/>
      <c r="W144" s="46">
        <f t="shared" si="13"/>
        <v>0</v>
      </c>
      <c r="X144" s="173">
        <f>RANK(W144,$W$115:$W$148,0)</f>
        <v>1</v>
      </c>
      <c r="Y144" s="35"/>
    </row>
    <row r="145" spans="2:25" ht="16.5" thickBot="1">
      <c r="B145" s="35"/>
      <c r="C145" s="35"/>
      <c r="D145" s="44">
        <f t="shared" si="14"/>
        <v>31</v>
      </c>
      <c r="E145" s="238" t="str">
        <f t="shared" si="14"/>
        <v>هرماس منى ام النون</v>
      </c>
      <c r="F145" s="238"/>
      <c r="G145" s="238"/>
      <c r="H145" s="46"/>
      <c r="I145" s="46"/>
      <c r="J145" s="46"/>
      <c r="K145" s="46">
        <f t="shared" si="12"/>
        <v>0</v>
      </c>
      <c r="L145" s="173">
        <f>RANK(K145,$K$115:$K$148,0)</f>
        <v>1</v>
      </c>
      <c r="M145" s="35"/>
      <c r="N145" s="35"/>
      <c r="O145" s="35"/>
      <c r="P145" s="35"/>
      <c r="Q145" s="44">
        <f t="shared" si="15"/>
        <v>31</v>
      </c>
      <c r="R145" s="238" t="str">
        <f t="shared" si="15"/>
        <v>هرماس منى ام النون</v>
      </c>
      <c r="S145" s="238"/>
      <c r="T145" s="46"/>
      <c r="U145" s="46"/>
      <c r="V145" s="46"/>
      <c r="W145" s="46">
        <f t="shared" si="13"/>
        <v>0</v>
      </c>
      <c r="X145" s="173">
        <f>RANK(W145,$W$115:$W$148,0)</f>
        <v>1</v>
      </c>
      <c r="Y145" s="35"/>
    </row>
    <row r="146" spans="2:25" ht="16.5" thickBot="1">
      <c r="B146" s="35"/>
      <c r="C146" s="35"/>
      <c r="D146" s="44">
        <f t="shared" si="14"/>
        <v>32</v>
      </c>
      <c r="E146" s="238" t="str">
        <f t="shared" si="14"/>
        <v>مجبري هبة</v>
      </c>
      <c r="F146" s="238"/>
      <c r="G146" s="238"/>
      <c r="H146" s="46"/>
      <c r="I146" s="46"/>
      <c r="J146" s="46"/>
      <c r="K146" s="46">
        <f t="shared" si="12"/>
        <v>0</v>
      </c>
      <c r="L146" s="173">
        <f>RANK(K146,$K$115:$K$148,0)</f>
        <v>1</v>
      </c>
      <c r="M146" s="35"/>
      <c r="N146" s="35"/>
      <c r="O146" s="35"/>
      <c r="P146" s="35"/>
      <c r="Q146" s="44">
        <f t="shared" si="15"/>
        <v>32</v>
      </c>
      <c r="R146" s="238" t="str">
        <f t="shared" si="15"/>
        <v>مجبري هبة</v>
      </c>
      <c r="S146" s="238"/>
      <c r="T146" s="46"/>
      <c r="U146" s="46"/>
      <c r="V146" s="46"/>
      <c r="W146" s="46">
        <f t="shared" si="13"/>
        <v>0</v>
      </c>
      <c r="X146" s="173">
        <f>RANK(W146,$W$115:$W$148,0)</f>
        <v>1</v>
      </c>
      <c r="Y146" s="35"/>
    </row>
    <row r="147" spans="2:25" ht="16.5" thickBot="1">
      <c r="B147" s="35"/>
      <c r="C147" s="35"/>
      <c r="D147" s="44">
        <f t="shared" si="14"/>
        <v>33</v>
      </c>
      <c r="E147" s="238" t="str">
        <f t="shared" si="14"/>
        <v>العشمي سهيلة</v>
      </c>
      <c r="F147" s="238"/>
      <c r="G147" s="238"/>
      <c r="H147" s="46"/>
      <c r="I147" s="46"/>
      <c r="J147" s="46"/>
      <c r="K147" s="46">
        <f t="shared" si="12"/>
        <v>0</v>
      </c>
      <c r="L147" s="173">
        <f>RANK(K147,$K$115:$K$148,0)</f>
        <v>1</v>
      </c>
      <c r="M147" s="35"/>
      <c r="N147" s="35"/>
      <c r="O147" s="35"/>
      <c r="P147" s="35"/>
      <c r="Q147" s="44">
        <f t="shared" si="15"/>
        <v>33</v>
      </c>
      <c r="R147" s="238" t="str">
        <f t="shared" si="15"/>
        <v>العشمي سهيلة</v>
      </c>
      <c r="S147" s="238"/>
      <c r="T147" s="46"/>
      <c r="U147" s="46"/>
      <c r="V147" s="46"/>
      <c r="W147" s="46">
        <f t="shared" si="13"/>
        <v>0</v>
      </c>
      <c r="X147" s="173">
        <f>RANK(W147,$W$115:$W$148,0)</f>
        <v>1</v>
      </c>
      <c r="Y147" s="35"/>
    </row>
    <row r="148" spans="2:25" ht="16.5" thickBot="1">
      <c r="B148" s="35"/>
      <c r="C148" s="35"/>
      <c r="D148" s="44">
        <f t="shared" ref="D148:E148" si="16">D94</f>
        <v>34</v>
      </c>
      <c r="E148" s="238" t="str">
        <f t="shared" si="16"/>
        <v>فتيلينة مريم</v>
      </c>
      <c r="F148" s="238"/>
      <c r="G148" s="238"/>
      <c r="H148" s="46"/>
      <c r="I148" s="46"/>
      <c r="J148" s="46"/>
      <c r="K148" s="46">
        <f t="shared" si="12"/>
        <v>0</v>
      </c>
      <c r="L148" s="173">
        <f>RANK(K148,$K$115:$K$148,0)</f>
        <v>1</v>
      </c>
      <c r="M148" s="35"/>
      <c r="N148" s="35"/>
      <c r="O148" s="35"/>
      <c r="P148" s="35"/>
      <c r="Q148" s="44">
        <f>Q94</f>
        <v>34</v>
      </c>
      <c r="R148" s="238" t="str">
        <f>R94</f>
        <v>فتيلينة مريم</v>
      </c>
      <c r="S148" s="238"/>
      <c r="T148" s="46"/>
      <c r="U148" s="46"/>
      <c r="V148" s="46"/>
      <c r="W148" s="46">
        <f t="shared" si="13"/>
        <v>0</v>
      </c>
      <c r="X148" s="173">
        <f>RANK(W148,$W$115:$W$148,0)</f>
        <v>1</v>
      </c>
      <c r="Y148" s="35"/>
    </row>
    <row r="149" spans="2:25" ht="16.5" thickBot="1">
      <c r="B149" s="42"/>
      <c r="C149" s="42"/>
      <c r="D149" s="44"/>
      <c r="E149" s="238" t="str">
        <f t="shared" ref="E149" si="17">E95</f>
        <v>المجموع</v>
      </c>
      <c r="F149" s="238"/>
      <c r="G149" s="238"/>
      <c r="H149" s="46">
        <f>SUM(H115:H148)</f>
        <v>0</v>
      </c>
      <c r="I149" s="46">
        <f>SUM(I115:I148)</f>
        <v>0</v>
      </c>
      <c r="J149" s="46">
        <f>SUM(J115:J148)</f>
        <v>0</v>
      </c>
      <c r="K149" s="46">
        <f t="shared" si="12"/>
        <v>0</v>
      </c>
      <c r="L149" s="42"/>
      <c r="M149" s="42"/>
      <c r="N149" s="42"/>
      <c r="O149" s="42"/>
      <c r="P149" s="42"/>
      <c r="Q149" s="44"/>
      <c r="R149" s="238" t="str">
        <f t="shared" ref="R149" si="18">R95</f>
        <v>المجموع</v>
      </c>
      <c r="S149" s="238"/>
      <c r="T149" s="46">
        <f>SUM(T115:T148)</f>
        <v>0</v>
      </c>
      <c r="U149" s="46">
        <f>SUM(U115:U148)</f>
        <v>0</v>
      </c>
      <c r="V149" s="46">
        <f>SUM(V115:V148)</f>
        <v>0</v>
      </c>
      <c r="W149" s="46">
        <f t="shared" si="13"/>
        <v>0</v>
      </c>
      <c r="X149" s="42"/>
      <c r="Y149" s="42"/>
    </row>
    <row r="150" spans="2:25" ht="16.5" thickBot="1">
      <c r="B150" s="35"/>
      <c r="C150" s="35"/>
      <c r="D150" s="243" t="str">
        <f>D96</f>
        <v>معدل المواد</v>
      </c>
      <c r="E150" s="243"/>
      <c r="F150" s="243"/>
      <c r="G150" s="243"/>
      <c r="H150" s="46">
        <f>H149/معلومات!K21</f>
        <v>0</v>
      </c>
      <c r="I150" s="46">
        <f>I149/معلومات!K21</f>
        <v>0</v>
      </c>
      <c r="J150" s="46">
        <f>J149/معلومات!K21</f>
        <v>0</v>
      </c>
      <c r="K150" s="46">
        <f t="shared" si="12"/>
        <v>0</v>
      </c>
      <c r="L150" s="35"/>
      <c r="M150" s="35"/>
      <c r="N150" s="35"/>
      <c r="O150" s="35"/>
      <c r="P150" s="35"/>
      <c r="Q150" s="243" t="str">
        <f>Q96</f>
        <v>معدل المواد</v>
      </c>
      <c r="R150" s="243"/>
      <c r="S150" s="243"/>
      <c r="T150" s="46">
        <f>T149/معلومات!K21</f>
        <v>0</v>
      </c>
      <c r="U150" s="46">
        <f>U149/معلومات!K21</f>
        <v>0</v>
      </c>
      <c r="V150" s="46">
        <f>V149/معلومات!K21</f>
        <v>0</v>
      </c>
      <c r="W150" s="46">
        <f t="shared" si="13"/>
        <v>0</v>
      </c>
      <c r="X150" s="35"/>
      <c r="Y150" s="35"/>
    </row>
    <row r="151" spans="2:25" ht="15.75">
      <c r="B151" s="35"/>
      <c r="C151" s="242" t="str">
        <f>C97</f>
        <v>توقيع السيد الاستاذ:</v>
      </c>
      <c r="D151" s="242"/>
      <c r="E151" s="242"/>
      <c r="F151" s="36"/>
      <c r="G151" s="35"/>
      <c r="H151" s="35"/>
      <c r="I151" s="35"/>
      <c r="J151" s="35"/>
      <c r="K151" s="244" t="str">
        <f>K97</f>
        <v>توقيع السيد المديـر:</v>
      </c>
      <c r="L151" s="244"/>
      <c r="M151" s="35"/>
      <c r="N151" s="35"/>
      <c r="O151" s="35"/>
      <c r="P151" s="242" t="str">
        <f>P97</f>
        <v>توقيع السيد الاستاذ:</v>
      </c>
      <c r="Q151" s="242"/>
      <c r="R151" s="36"/>
      <c r="S151" s="35"/>
      <c r="T151" s="35"/>
      <c r="U151" s="35"/>
      <c r="V151" s="35"/>
      <c r="W151" s="242" t="str">
        <f>K151</f>
        <v>توقيع السيد المديـر:</v>
      </c>
      <c r="X151" s="242"/>
      <c r="Y151" s="35"/>
    </row>
    <row r="152" spans="2:25" ht="15.7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2:25" ht="15.75"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</row>
    <row r="154" spans="2:25" ht="15.75"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</row>
    <row r="155" spans="2:25" ht="15.75"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</row>
    <row r="156" spans="2:25" ht="15.75"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</row>
    <row r="157" spans="2:25" ht="15.75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</row>
    <row r="158" spans="2:25" ht="15.75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</row>
    <row r="159" spans="2:25" ht="15.75"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</row>
    <row r="160" spans="2:25" ht="15.75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</row>
    <row r="161" spans="2:25" ht="15.75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</row>
    <row r="162" spans="2:25" ht="15.7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2:25" ht="15.75">
      <c r="B163" s="35"/>
      <c r="C163" s="35"/>
      <c r="D163" s="35"/>
      <c r="E163" s="35"/>
      <c r="F163" s="35"/>
      <c r="G163" s="242" t="str">
        <f>G108</f>
        <v>الجمهورية الجزائرية الديمقراطية الشعبية</v>
      </c>
      <c r="H163" s="242"/>
      <c r="I163" s="242"/>
      <c r="J163" s="242"/>
      <c r="K163" s="35"/>
      <c r="L163" s="35"/>
      <c r="M163" s="35"/>
      <c r="N163" s="35"/>
      <c r="O163" s="35"/>
      <c r="P163" s="35"/>
      <c r="Q163" s="35"/>
      <c r="R163" s="35"/>
      <c r="S163" s="242" t="str">
        <f>G163</f>
        <v>الجمهورية الجزائرية الديمقراطية الشعبية</v>
      </c>
      <c r="T163" s="242"/>
      <c r="U163" s="242"/>
      <c r="V163" s="242"/>
      <c r="W163" s="35"/>
      <c r="X163" s="35"/>
      <c r="Y163" s="35"/>
    </row>
    <row r="164" spans="2:25" ht="15.75">
      <c r="B164" s="35"/>
      <c r="C164" s="35"/>
      <c r="D164" s="35"/>
      <c r="E164" s="35"/>
      <c r="F164" s="35"/>
      <c r="G164" s="35"/>
      <c r="H164" s="242" t="str">
        <f>H109</f>
        <v>وزارة التربية الوطنية</v>
      </c>
      <c r="I164" s="242"/>
      <c r="J164" s="242"/>
      <c r="K164" s="35"/>
      <c r="L164" s="35"/>
      <c r="M164" s="35"/>
      <c r="N164" s="35"/>
      <c r="O164" s="35"/>
      <c r="P164" s="35"/>
      <c r="Q164" s="35"/>
      <c r="R164" s="35"/>
      <c r="S164" s="35"/>
      <c r="T164" s="242" t="str">
        <f>H164</f>
        <v>وزارة التربية الوطنية</v>
      </c>
      <c r="U164" s="242"/>
      <c r="V164" s="242"/>
      <c r="W164" s="35"/>
      <c r="X164" s="35"/>
      <c r="Y164" s="35"/>
    </row>
    <row r="165" spans="2:25" ht="15.75">
      <c r="B165" s="242" t="str">
        <f>B110</f>
        <v>مديرية التربية لولاية الجلفــــــة</v>
      </c>
      <c r="C165" s="242"/>
      <c r="D165" s="242"/>
      <c r="E165" s="242"/>
      <c r="F165" s="242"/>
      <c r="G165" s="242"/>
      <c r="H165" s="35"/>
      <c r="I165" s="35"/>
      <c r="J165" s="35"/>
      <c r="K165" s="333" t="str">
        <f>K110</f>
        <v>السنـــة الدراسية: 2014/2015</v>
      </c>
      <c r="L165" s="333"/>
      <c r="M165" s="333"/>
      <c r="N165" s="35"/>
      <c r="O165" s="35"/>
      <c r="P165" s="250" t="str">
        <f>B165</f>
        <v>مديرية التربية لولاية الجلفــــــة</v>
      </c>
      <c r="Q165" s="250"/>
      <c r="R165" s="250"/>
      <c r="S165" s="250"/>
      <c r="T165" s="35"/>
      <c r="U165" s="35"/>
      <c r="V165" s="35"/>
      <c r="W165" s="250" t="str">
        <f>K165</f>
        <v>السنـــة الدراسية: 2014/2015</v>
      </c>
      <c r="X165" s="250"/>
      <c r="Y165" s="250"/>
    </row>
    <row r="166" spans="2:25" ht="16.5" thickBot="1">
      <c r="B166" s="242" t="str">
        <f>B111</f>
        <v>مفتشـية التربية والتعليم الابتدائي</v>
      </c>
      <c r="C166" s="242"/>
      <c r="D166" s="242"/>
      <c r="E166" s="242"/>
      <c r="F166" s="242"/>
      <c r="G166" s="242"/>
      <c r="H166" s="35"/>
      <c r="I166" s="35"/>
      <c r="J166" s="35"/>
      <c r="K166" s="333" t="str">
        <f>K111</f>
        <v>الفوج التربوي: الثالثة ابتدائي ب</v>
      </c>
      <c r="L166" s="333"/>
      <c r="M166" s="333"/>
      <c r="N166" s="35"/>
      <c r="O166" s="35"/>
      <c r="P166" s="250" t="str">
        <f>B166</f>
        <v>مفتشـية التربية والتعليم الابتدائي</v>
      </c>
      <c r="Q166" s="250"/>
      <c r="R166" s="250"/>
      <c r="S166" s="250"/>
      <c r="T166" s="35"/>
      <c r="U166" s="35"/>
      <c r="V166" s="35"/>
      <c r="W166" s="250" t="str">
        <f>K166</f>
        <v>الفوج التربوي: الثالثة ابتدائي ب</v>
      </c>
      <c r="X166" s="250"/>
      <c r="Y166" s="250"/>
    </row>
    <row r="167" spans="2:25" ht="16.5" thickBot="1">
      <c r="B167" s="242" t="str">
        <f>B112</f>
        <v>المقاطعة الخامسة - حاسي بحبح-</v>
      </c>
      <c r="C167" s="242"/>
      <c r="D167" s="242"/>
      <c r="E167" s="242"/>
      <c r="F167" s="242"/>
      <c r="G167" s="242"/>
      <c r="H167" s="234" t="s">
        <v>84</v>
      </c>
      <c r="I167" s="234"/>
      <c r="J167" s="32"/>
      <c r="K167" s="333" t="str">
        <f>K112</f>
        <v>الاستــــــاذ: شـــــايب بـن داود</v>
      </c>
      <c r="L167" s="333"/>
      <c r="M167" s="333"/>
      <c r="N167" s="35"/>
      <c r="O167" s="35"/>
      <c r="P167" s="250" t="str">
        <f>B167</f>
        <v>المقاطعة الخامسة - حاسي بحبح-</v>
      </c>
      <c r="Q167" s="250"/>
      <c r="R167" s="250"/>
      <c r="S167" s="250"/>
      <c r="T167" s="234" t="s">
        <v>85</v>
      </c>
      <c r="U167" s="234"/>
      <c r="V167" s="32"/>
      <c r="W167" s="250" t="str">
        <f>K167</f>
        <v>الاستــــــاذ: شـــــايب بـن داود</v>
      </c>
      <c r="X167" s="250"/>
      <c r="Y167" s="250"/>
    </row>
    <row r="168" spans="2:25" ht="16.5" thickBot="1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2:25" ht="16.5" thickBot="1">
      <c r="B169" s="35"/>
      <c r="C169" s="35"/>
      <c r="D169" s="44" t="str">
        <f>D114</f>
        <v>الرقم</v>
      </c>
      <c r="E169" s="243" t="str">
        <f>E114</f>
        <v xml:space="preserve">الاسم  واللقب  </v>
      </c>
      <c r="F169" s="243"/>
      <c r="G169" s="243"/>
      <c r="H169" s="44" t="str">
        <f>H114</f>
        <v>اللغة العربية</v>
      </c>
      <c r="I169" s="44" t="str">
        <f>I114</f>
        <v>الرياضيات</v>
      </c>
      <c r="J169" s="44" t="str">
        <f>J114</f>
        <v>الفرنسية</v>
      </c>
      <c r="K169" s="173" t="str">
        <f>K114</f>
        <v>المعدل</v>
      </c>
      <c r="L169" s="173" t="s">
        <v>26</v>
      </c>
      <c r="M169" s="35"/>
      <c r="N169" s="35"/>
      <c r="O169" s="35"/>
      <c r="P169" s="35"/>
      <c r="Q169" s="44" t="str">
        <f>D169</f>
        <v>الرقم</v>
      </c>
      <c r="R169" s="243" t="str">
        <f>E169</f>
        <v xml:space="preserve">الاسم  واللقب  </v>
      </c>
      <c r="S169" s="243"/>
      <c r="T169" s="44" t="str">
        <f>H169</f>
        <v>اللغة العربية</v>
      </c>
      <c r="U169" s="44" t="str">
        <f>I169</f>
        <v>الرياضيات</v>
      </c>
      <c r="V169" s="44" t="str">
        <f>J169</f>
        <v>الفرنسية</v>
      </c>
      <c r="W169" s="173" t="str">
        <f>K169</f>
        <v>المعدل</v>
      </c>
      <c r="X169" s="173" t="s">
        <v>26</v>
      </c>
      <c r="Y169" s="35"/>
    </row>
    <row r="170" spans="2:25" ht="16.5" thickBot="1">
      <c r="B170" s="35"/>
      <c r="C170" s="35"/>
      <c r="D170" s="44">
        <f t="shared" ref="D170:E203" si="19">D115</f>
        <v>1</v>
      </c>
      <c r="E170" s="238" t="str">
        <f t="shared" si="19"/>
        <v>لبيض محمد فاروق</v>
      </c>
      <c r="F170" s="238"/>
      <c r="G170" s="238"/>
      <c r="H170" s="46"/>
      <c r="I170" s="46"/>
      <c r="J170" s="46"/>
      <c r="K170" s="46">
        <f>(J170+I170+H170)/3</f>
        <v>0</v>
      </c>
      <c r="L170" s="173">
        <f>RANK(K170,$K$170:$K$203,0)</f>
        <v>1</v>
      </c>
      <c r="M170" s="35"/>
      <c r="N170" s="35"/>
      <c r="O170" s="35"/>
      <c r="P170" s="35"/>
      <c r="Q170" s="44">
        <f t="shared" ref="Q170:Q206" si="20">D170</f>
        <v>1</v>
      </c>
      <c r="R170" s="238" t="str">
        <f t="shared" ref="R170:R203" si="21">E170</f>
        <v>لبيض محمد فاروق</v>
      </c>
      <c r="S170" s="238"/>
      <c r="T170" s="46"/>
      <c r="U170" s="46"/>
      <c r="V170" s="46"/>
      <c r="W170" s="46">
        <f>(V170+U170+T170)/3</f>
        <v>0</v>
      </c>
      <c r="X170" s="173">
        <f>RANK(W170,$W$170:$W$203,0)</f>
        <v>1</v>
      </c>
      <c r="Y170" s="35"/>
    </row>
    <row r="171" spans="2:25" ht="16.5" thickBot="1">
      <c r="B171" s="35"/>
      <c r="C171" s="35"/>
      <c r="D171" s="44">
        <f t="shared" si="19"/>
        <v>2</v>
      </c>
      <c r="E171" s="238" t="str">
        <f t="shared" si="19"/>
        <v xml:space="preserve"> ربوح أسامة</v>
      </c>
      <c r="F171" s="238"/>
      <c r="G171" s="238"/>
      <c r="H171" s="46"/>
      <c r="I171" s="46"/>
      <c r="J171" s="46"/>
      <c r="K171" s="46">
        <f t="shared" ref="K171:K205" si="22">(J171+I171+H171)/3</f>
        <v>0</v>
      </c>
      <c r="L171" s="173">
        <f>RANK(K171,$K$170:$K$203,0)</f>
        <v>1</v>
      </c>
      <c r="M171" s="35"/>
      <c r="N171" s="35"/>
      <c r="O171" s="35"/>
      <c r="P171" s="35"/>
      <c r="Q171" s="44">
        <f t="shared" si="20"/>
        <v>2</v>
      </c>
      <c r="R171" s="238" t="str">
        <f t="shared" si="21"/>
        <v xml:space="preserve"> ربوح أسامة</v>
      </c>
      <c r="S171" s="238"/>
      <c r="T171" s="46"/>
      <c r="U171" s="46"/>
      <c r="V171" s="46"/>
      <c r="W171" s="46">
        <f t="shared" ref="W171:W205" si="23">(V171+U171+T171)/3</f>
        <v>0</v>
      </c>
      <c r="X171" s="173">
        <f>RANK(W171,$W$170:$W$203,0)</f>
        <v>1</v>
      </c>
      <c r="Y171" s="35"/>
    </row>
    <row r="172" spans="2:25" ht="16.5" thickBot="1">
      <c r="B172" s="35"/>
      <c r="C172" s="35"/>
      <c r="D172" s="44">
        <f t="shared" si="19"/>
        <v>3</v>
      </c>
      <c r="E172" s="238" t="str">
        <f t="shared" si="19"/>
        <v>داودي لخضر</v>
      </c>
      <c r="F172" s="238"/>
      <c r="G172" s="238"/>
      <c r="H172" s="46"/>
      <c r="I172" s="46"/>
      <c r="J172" s="46"/>
      <c r="K172" s="46">
        <f t="shared" si="22"/>
        <v>0</v>
      </c>
      <c r="L172" s="173">
        <f>RANK(K172,$K$170:$K$203,0)</f>
        <v>1</v>
      </c>
      <c r="M172" s="35"/>
      <c r="N172" s="35"/>
      <c r="O172" s="35"/>
      <c r="P172" s="35"/>
      <c r="Q172" s="44">
        <f t="shared" si="20"/>
        <v>3</v>
      </c>
      <c r="R172" s="238" t="str">
        <f t="shared" si="21"/>
        <v>داودي لخضر</v>
      </c>
      <c r="S172" s="238"/>
      <c r="T172" s="46"/>
      <c r="U172" s="46"/>
      <c r="V172" s="46"/>
      <c r="W172" s="46">
        <f t="shared" si="23"/>
        <v>0</v>
      </c>
      <c r="X172" s="173">
        <f>RANK(W172,$W$170:$W$203,0)</f>
        <v>1</v>
      </c>
      <c r="Y172" s="35"/>
    </row>
    <row r="173" spans="2:25" ht="16.5" thickBot="1">
      <c r="B173" s="35"/>
      <c r="C173" s="35"/>
      <c r="D173" s="44">
        <f t="shared" si="19"/>
        <v>4</v>
      </c>
      <c r="E173" s="238" t="str">
        <f t="shared" si="19"/>
        <v>زرقين هارون</v>
      </c>
      <c r="F173" s="238"/>
      <c r="G173" s="238"/>
      <c r="H173" s="46"/>
      <c r="I173" s="46"/>
      <c r="J173" s="46"/>
      <c r="K173" s="46">
        <f t="shared" si="22"/>
        <v>0</v>
      </c>
      <c r="L173" s="173">
        <f>RANK(K173,$K$170:$K$203,0)</f>
        <v>1</v>
      </c>
      <c r="M173" s="35"/>
      <c r="N173" s="35"/>
      <c r="O173" s="35"/>
      <c r="P173" s="35"/>
      <c r="Q173" s="44">
        <f t="shared" si="20"/>
        <v>4</v>
      </c>
      <c r="R173" s="238" t="str">
        <f t="shared" si="21"/>
        <v>زرقين هارون</v>
      </c>
      <c r="S173" s="238"/>
      <c r="T173" s="46"/>
      <c r="U173" s="46"/>
      <c r="V173" s="46"/>
      <c r="W173" s="46">
        <f t="shared" si="23"/>
        <v>0</v>
      </c>
      <c r="X173" s="173">
        <f>RANK(W173,$W$170:$W$203,0)</f>
        <v>1</v>
      </c>
      <c r="Y173" s="35"/>
    </row>
    <row r="174" spans="2:25" ht="16.5" thickBot="1">
      <c r="B174" s="35"/>
      <c r="C174" s="35"/>
      <c r="D174" s="44">
        <f t="shared" si="19"/>
        <v>5</v>
      </c>
      <c r="E174" s="238" t="str">
        <f t="shared" si="19"/>
        <v>بن عسلون سعد</v>
      </c>
      <c r="F174" s="238"/>
      <c r="G174" s="238"/>
      <c r="H174" s="46"/>
      <c r="I174" s="46"/>
      <c r="J174" s="46"/>
      <c r="K174" s="46">
        <f t="shared" si="22"/>
        <v>0</v>
      </c>
      <c r="L174" s="173">
        <f>RANK(K174,$K$170:$K$203,0)</f>
        <v>1</v>
      </c>
      <c r="M174" s="35"/>
      <c r="N174" s="35"/>
      <c r="O174" s="35"/>
      <c r="P174" s="35"/>
      <c r="Q174" s="44">
        <f t="shared" si="20"/>
        <v>5</v>
      </c>
      <c r="R174" s="238" t="str">
        <f t="shared" si="21"/>
        <v>بن عسلون سعد</v>
      </c>
      <c r="S174" s="238"/>
      <c r="T174" s="46"/>
      <c r="U174" s="46"/>
      <c r="V174" s="46"/>
      <c r="W174" s="46">
        <f t="shared" si="23"/>
        <v>0</v>
      </c>
      <c r="X174" s="173">
        <f>RANK(W174,$W$170:$W$203,0)</f>
        <v>1</v>
      </c>
      <c r="Y174" s="35"/>
    </row>
    <row r="175" spans="2:25" ht="16.5" thickBot="1">
      <c r="B175" s="35"/>
      <c r="C175" s="35"/>
      <c r="D175" s="44">
        <f t="shared" si="19"/>
        <v>6</v>
      </c>
      <c r="E175" s="238" t="str">
        <f t="shared" si="19"/>
        <v>مزياني محمد مؤنس</v>
      </c>
      <c r="F175" s="238"/>
      <c r="G175" s="238"/>
      <c r="H175" s="46"/>
      <c r="I175" s="46"/>
      <c r="J175" s="46"/>
      <c r="K175" s="46">
        <f t="shared" si="22"/>
        <v>0</v>
      </c>
      <c r="L175" s="173">
        <f>RANK(K175,$K$170:$K$203,0)</f>
        <v>1</v>
      </c>
      <c r="M175" s="35"/>
      <c r="N175" s="35"/>
      <c r="O175" s="35"/>
      <c r="P175" s="35"/>
      <c r="Q175" s="44">
        <f t="shared" si="20"/>
        <v>6</v>
      </c>
      <c r="R175" s="238" t="str">
        <f t="shared" si="21"/>
        <v>مزياني محمد مؤنس</v>
      </c>
      <c r="S175" s="238"/>
      <c r="T175" s="46"/>
      <c r="U175" s="46"/>
      <c r="V175" s="46"/>
      <c r="W175" s="46">
        <f t="shared" si="23"/>
        <v>0</v>
      </c>
      <c r="X175" s="173">
        <f>RANK(W175,$W$170:$W$203,0)</f>
        <v>1</v>
      </c>
      <c r="Y175" s="35"/>
    </row>
    <row r="176" spans="2:25" ht="16.5" thickBot="1">
      <c r="B176" s="35"/>
      <c r="C176" s="35"/>
      <c r="D176" s="44">
        <f t="shared" si="19"/>
        <v>7</v>
      </c>
      <c r="E176" s="238" t="str">
        <f t="shared" si="19"/>
        <v>حرز الله طارق</v>
      </c>
      <c r="F176" s="238"/>
      <c r="G176" s="238"/>
      <c r="H176" s="46"/>
      <c r="I176" s="46"/>
      <c r="J176" s="46"/>
      <c r="K176" s="46">
        <f t="shared" si="22"/>
        <v>0</v>
      </c>
      <c r="L176" s="173">
        <f>RANK(K176,$K$170:$K$203,0)</f>
        <v>1</v>
      </c>
      <c r="M176" s="35"/>
      <c r="N176" s="35"/>
      <c r="O176" s="35"/>
      <c r="P176" s="35"/>
      <c r="Q176" s="44">
        <f t="shared" si="20"/>
        <v>7</v>
      </c>
      <c r="R176" s="238" t="str">
        <f t="shared" si="21"/>
        <v>حرز الله طارق</v>
      </c>
      <c r="S176" s="238"/>
      <c r="T176" s="46"/>
      <c r="U176" s="46"/>
      <c r="V176" s="46"/>
      <c r="W176" s="46">
        <f t="shared" si="23"/>
        <v>0</v>
      </c>
      <c r="X176" s="173">
        <f>RANK(W176,$W$170:$W$203,0)</f>
        <v>1</v>
      </c>
      <c r="Y176" s="35"/>
    </row>
    <row r="177" spans="2:25" ht="16.5" thickBot="1">
      <c r="B177" s="35"/>
      <c r="C177" s="35"/>
      <c r="D177" s="44">
        <f t="shared" si="19"/>
        <v>8</v>
      </c>
      <c r="E177" s="238" t="str">
        <f t="shared" si="19"/>
        <v>شرماط عمر</v>
      </c>
      <c r="F177" s="238"/>
      <c r="G177" s="238"/>
      <c r="H177" s="46"/>
      <c r="I177" s="46"/>
      <c r="J177" s="46"/>
      <c r="K177" s="46">
        <f t="shared" si="22"/>
        <v>0</v>
      </c>
      <c r="L177" s="173">
        <f>RANK(K177,$K$170:$K$203,0)</f>
        <v>1</v>
      </c>
      <c r="M177" s="35"/>
      <c r="N177" s="35"/>
      <c r="O177" s="35"/>
      <c r="P177" s="35"/>
      <c r="Q177" s="44">
        <f t="shared" si="20"/>
        <v>8</v>
      </c>
      <c r="R177" s="238" t="str">
        <f t="shared" si="21"/>
        <v>شرماط عمر</v>
      </c>
      <c r="S177" s="238"/>
      <c r="T177" s="46"/>
      <c r="U177" s="46"/>
      <c r="V177" s="46"/>
      <c r="W177" s="46">
        <f t="shared" si="23"/>
        <v>0</v>
      </c>
      <c r="X177" s="173">
        <f>RANK(W177,$W$170:$W$203,0)</f>
        <v>1</v>
      </c>
      <c r="Y177" s="35"/>
    </row>
    <row r="178" spans="2:25" ht="16.5" thickBot="1">
      <c r="B178" s="35"/>
      <c r="C178" s="35"/>
      <c r="D178" s="44">
        <f t="shared" si="19"/>
        <v>9</v>
      </c>
      <c r="E178" s="238" t="str">
        <f t="shared" si="19"/>
        <v>عرعور هيثم</v>
      </c>
      <c r="F178" s="238"/>
      <c r="G178" s="238"/>
      <c r="H178" s="46"/>
      <c r="I178" s="46"/>
      <c r="J178" s="46"/>
      <c r="K178" s="46">
        <f t="shared" si="22"/>
        <v>0</v>
      </c>
      <c r="L178" s="173">
        <f>RANK(K178,$K$170:$K$203,0)</f>
        <v>1</v>
      </c>
      <c r="M178" s="35"/>
      <c r="N178" s="35"/>
      <c r="O178" s="35"/>
      <c r="P178" s="35"/>
      <c r="Q178" s="44">
        <f t="shared" si="20"/>
        <v>9</v>
      </c>
      <c r="R178" s="238" t="str">
        <f t="shared" si="21"/>
        <v>عرعور هيثم</v>
      </c>
      <c r="S178" s="238"/>
      <c r="T178" s="46"/>
      <c r="U178" s="46"/>
      <c r="V178" s="46"/>
      <c r="W178" s="46">
        <f t="shared" si="23"/>
        <v>0</v>
      </c>
      <c r="X178" s="173">
        <f>RANK(W178,$W$170:$W$203,0)</f>
        <v>1</v>
      </c>
      <c r="Y178" s="35"/>
    </row>
    <row r="179" spans="2:25" ht="16.5" thickBot="1">
      <c r="B179" s="35"/>
      <c r="C179" s="35"/>
      <c r="D179" s="44">
        <f t="shared" si="19"/>
        <v>10</v>
      </c>
      <c r="E179" s="238" t="str">
        <f t="shared" si="19"/>
        <v xml:space="preserve">غنومات بن عيسى </v>
      </c>
      <c r="F179" s="238"/>
      <c r="G179" s="238"/>
      <c r="H179" s="46"/>
      <c r="I179" s="46"/>
      <c r="J179" s="46"/>
      <c r="K179" s="46">
        <f t="shared" si="22"/>
        <v>0</v>
      </c>
      <c r="L179" s="173">
        <f>RANK(K179,$K$170:$K$203,0)</f>
        <v>1</v>
      </c>
      <c r="M179" s="35"/>
      <c r="N179" s="35"/>
      <c r="O179" s="35"/>
      <c r="P179" s="35"/>
      <c r="Q179" s="44">
        <f t="shared" si="20"/>
        <v>10</v>
      </c>
      <c r="R179" s="238" t="str">
        <f t="shared" si="21"/>
        <v xml:space="preserve">غنومات بن عيسى </v>
      </c>
      <c r="S179" s="238"/>
      <c r="T179" s="46"/>
      <c r="U179" s="46"/>
      <c r="V179" s="46"/>
      <c r="W179" s="46">
        <f t="shared" si="23"/>
        <v>0</v>
      </c>
      <c r="X179" s="173">
        <f>RANK(W179,$W$170:$W$203,0)</f>
        <v>1</v>
      </c>
      <c r="Y179" s="35"/>
    </row>
    <row r="180" spans="2:25" ht="16.5" thickBot="1">
      <c r="B180" s="35"/>
      <c r="C180" s="35"/>
      <c r="D180" s="44">
        <f t="shared" si="19"/>
        <v>11</v>
      </c>
      <c r="E180" s="238" t="str">
        <f t="shared" si="19"/>
        <v>بقة  احمد</v>
      </c>
      <c r="F180" s="238"/>
      <c r="G180" s="238"/>
      <c r="H180" s="46"/>
      <c r="I180" s="46"/>
      <c r="J180" s="46"/>
      <c r="K180" s="46">
        <f t="shared" si="22"/>
        <v>0</v>
      </c>
      <c r="L180" s="173">
        <f>RANK(K180,$K$170:$K$203,0)</f>
        <v>1</v>
      </c>
      <c r="M180" s="35"/>
      <c r="N180" s="35"/>
      <c r="O180" s="35"/>
      <c r="P180" s="35"/>
      <c r="Q180" s="44">
        <f t="shared" si="20"/>
        <v>11</v>
      </c>
      <c r="R180" s="238" t="str">
        <f t="shared" si="21"/>
        <v>بقة  احمد</v>
      </c>
      <c r="S180" s="238"/>
      <c r="T180" s="46"/>
      <c r="U180" s="46"/>
      <c r="V180" s="46"/>
      <c r="W180" s="46">
        <f t="shared" si="23"/>
        <v>0</v>
      </c>
      <c r="X180" s="173">
        <f>RANK(W180,$W$170:$W$203,0)</f>
        <v>1</v>
      </c>
      <c r="Y180" s="35"/>
    </row>
    <row r="181" spans="2:25" ht="16.5" thickBot="1">
      <c r="B181" s="35"/>
      <c r="C181" s="35"/>
      <c r="D181" s="44">
        <f t="shared" si="19"/>
        <v>12</v>
      </c>
      <c r="E181" s="238" t="str">
        <f t="shared" si="19"/>
        <v xml:space="preserve">سماصري محمد شكيب </v>
      </c>
      <c r="F181" s="238"/>
      <c r="G181" s="238"/>
      <c r="H181" s="46"/>
      <c r="I181" s="46"/>
      <c r="J181" s="46"/>
      <c r="K181" s="46">
        <f t="shared" si="22"/>
        <v>0</v>
      </c>
      <c r="L181" s="173">
        <f>RANK(K181,$K$170:$K$203,0)</f>
        <v>1</v>
      </c>
      <c r="M181" s="35"/>
      <c r="N181" s="35"/>
      <c r="O181" s="35"/>
      <c r="P181" s="35"/>
      <c r="Q181" s="44">
        <f t="shared" si="20"/>
        <v>12</v>
      </c>
      <c r="R181" s="238" t="str">
        <f t="shared" si="21"/>
        <v xml:space="preserve">سماصري محمد شكيب </v>
      </c>
      <c r="S181" s="238"/>
      <c r="T181" s="46"/>
      <c r="U181" s="46"/>
      <c r="V181" s="46"/>
      <c r="W181" s="46">
        <f t="shared" si="23"/>
        <v>0</v>
      </c>
      <c r="X181" s="173">
        <f>RANK(W181,$W$170:$W$203,0)</f>
        <v>1</v>
      </c>
      <c r="Y181" s="35"/>
    </row>
    <row r="182" spans="2:25" ht="16.5" thickBot="1">
      <c r="B182" s="35"/>
      <c r="C182" s="35"/>
      <c r="D182" s="44">
        <f t="shared" si="19"/>
        <v>13</v>
      </c>
      <c r="E182" s="238" t="str">
        <f t="shared" si="19"/>
        <v>مداح رؤوف</v>
      </c>
      <c r="F182" s="238"/>
      <c r="G182" s="238"/>
      <c r="H182" s="46"/>
      <c r="I182" s="46"/>
      <c r="J182" s="46"/>
      <c r="K182" s="46">
        <f t="shared" si="22"/>
        <v>0</v>
      </c>
      <c r="L182" s="173">
        <f>RANK(K182,$K$170:$K$203,0)</f>
        <v>1</v>
      </c>
      <c r="M182" s="35"/>
      <c r="N182" s="35"/>
      <c r="O182" s="35"/>
      <c r="P182" s="35"/>
      <c r="Q182" s="44">
        <f t="shared" si="20"/>
        <v>13</v>
      </c>
      <c r="R182" s="238" t="str">
        <f t="shared" si="21"/>
        <v>مداح رؤوف</v>
      </c>
      <c r="S182" s="238"/>
      <c r="T182" s="46"/>
      <c r="U182" s="46"/>
      <c r="V182" s="46"/>
      <c r="W182" s="46">
        <f t="shared" si="23"/>
        <v>0</v>
      </c>
      <c r="X182" s="173">
        <f>RANK(W182,$W$170:$W$203,0)</f>
        <v>1</v>
      </c>
      <c r="Y182" s="35"/>
    </row>
    <row r="183" spans="2:25" ht="16.5" thickBot="1">
      <c r="B183" s="35"/>
      <c r="C183" s="35"/>
      <c r="D183" s="44">
        <f t="shared" si="19"/>
        <v>14</v>
      </c>
      <c r="E183" s="238" t="str">
        <f t="shared" si="19"/>
        <v>تفاح أحمد</v>
      </c>
      <c r="F183" s="238"/>
      <c r="G183" s="238"/>
      <c r="H183" s="46"/>
      <c r="I183" s="46"/>
      <c r="J183" s="46"/>
      <c r="K183" s="46">
        <f t="shared" si="22"/>
        <v>0</v>
      </c>
      <c r="L183" s="173">
        <f>RANK(K183,$K$170:$K$203,0)</f>
        <v>1</v>
      </c>
      <c r="M183" s="35"/>
      <c r="N183" s="35"/>
      <c r="O183" s="35"/>
      <c r="P183" s="35"/>
      <c r="Q183" s="44">
        <f t="shared" si="20"/>
        <v>14</v>
      </c>
      <c r="R183" s="238" t="str">
        <f t="shared" si="21"/>
        <v>تفاح أحمد</v>
      </c>
      <c r="S183" s="238"/>
      <c r="T183" s="46"/>
      <c r="U183" s="46"/>
      <c r="V183" s="46"/>
      <c r="W183" s="46">
        <f t="shared" si="23"/>
        <v>0</v>
      </c>
      <c r="X183" s="173">
        <f>RANK(W183,$W$170:$W$203,0)</f>
        <v>1</v>
      </c>
      <c r="Y183" s="35"/>
    </row>
    <row r="184" spans="2:25" ht="16.5" thickBot="1">
      <c r="B184" s="35"/>
      <c r="C184" s="35"/>
      <c r="D184" s="44">
        <f t="shared" si="19"/>
        <v>15</v>
      </c>
      <c r="E184" s="238" t="str">
        <f t="shared" si="19"/>
        <v xml:space="preserve">الشاوي غزيل </v>
      </c>
      <c r="F184" s="238"/>
      <c r="G184" s="238"/>
      <c r="H184" s="46"/>
      <c r="I184" s="46"/>
      <c r="J184" s="46"/>
      <c r="K184" s="46">
        <f t="shared" si="22"/>
        <v>0</v>
      </c>
      <c r="L184" s="173">
        <f>RANK(K184,$K$170:$K$203,0)</f>
        <v>1</v>
      </c>
      <c r="M184" s="35"/>
      <c r="N184" s="35"/>
      <c r="O184" s="35"/>
      <c r="P184" s="35"/>
      <c r="Q184" s="44">
        <f t="shared" si="20"/>
        <v>15</v>
      </c>
      <c r="R184" s="238" t="str">
        <f t="shared" si="21"/>
        <v xml:space="preserve">الشاوي غزيل </v>
      </c>
      <c r="S184" s="238"/>
      <c r="T184" s="46"/>
      <c r="U184" s="46"/>
      <c r="V184" s="46"/>
      <c r="W184" s="46">
        <f t="shared" si="23"/>
        <v>0</v>
      </c>
      <c r="X184" s="173">
        <f>RANK(W184,$W$170:$W$203,0)</f>
        <v>1</v>
      </c>
      <c r="Y184" s="35"/>
    </row>
    <row r="185" spans="2:25" ht="16.5" thickBot="1">
      <c r="B185" s="35"/>
      <c r="C185" s="35"/>
      <c r="D185" s="44">
        <f t="shared" si="19"/>
        <v>16</v>
      </c>
      <c r="E185" s="238" t="str">
        <f t="shared" si="19"/>
        <v xml:space="preserve">دوارة ناريمان ريمة </v>
      </c>
      <c r="F185" s="238"/>
      <c r="G185" s="238"/>
      <c r="H185" s="46"/>
      <c r="I185" s="46"/>
      <c r="J185" s="46"/>
      <c r="K185" s="46">
        <f t="shared" si="22"/>
        <v>0</v>
      </c>
      <c r="L185" s="173">
        <f>RANK(K185,$K$170:$K$203,0)</f>
        <v>1</v>
      </c>
      <c r="M185" s="35"/>
      <c r="N185" s="35"/>
      <c r="O185" s="35"/>
      <c r="P185" s="35"/>
      <c r="Q185" s="44">
        <f t="shared" si="20"/>
        <v>16</v>
      </c>
      <c r="R185" s="238" t="str">
        <f t="shared" si="21"/>
        <v xml:space="preserve">دوارة ناريمان ريمة </v>
      </c>
      <c r="S185" s="238"/>
      <c r="T185" s="46"/>
      <c r="U185" s="46"/>
      <c r="V185" s="46"/>
      <c r="W185" s="46">
        <f t="shared" si="23"/>
        <v>0</v>
      </c>
      <c r="X185" s="173">
        <f>RANK(W185,$W$170:$W$203,0)</f>
        <v>1</v>
      </c>
      <c r="Y185" s="35"/>
    </row>
    <row r="186" spans="2:25" ht="16.5" thickBot="1">
      <c r="B186" s="35"/>
      <c r="C186" s="35"/>
      <c r="D186" s="44">
        <f t="shared" si="19"/>
        <v>17</v>
      </c>
      <c r="E186" s="238" t="str">
        <f t="shared" si="19"/>
        <v xml:space="preserve">عسلوني عائشة </v>
      </c>
      <c r="F186" s="238"/>
      <c r="G186" s="238"/>
      <c r="H186" s="46"/>
      <c r="I186" s="46"/>
      <c r="J186" s="46"/>
      <c r="K186" s="46">
        <f t="shared" si="22"/>
        <v>0</v>
      </c>
      <c r="L186" s="173">
        <f>RANK(K186,$K$170:$K$203,0)</f>
        <v>1</v>
      </c>
      <c r="M186" s="35"/>
      <c r="N186" s="35"/>
      <c r="O186" s="35"/>
      <c r="P186" s="35"/>
      <c r="Q186" s="44">
        <f t="shared" si="20"/>
        <v>17</v>
      </c>
      <c r="R186" s="238" t="str">
        <f t="shared" si="21"/>
        <v xml:space="preserve">عسلوني عائشة </v>
      </c>
      <c r="S186" s="238"/>
      <c r="T186" s="46"/>
      <c r="U186" s="46"/>
      <c r="V186" s="46"/>
      <c r="W186" s="46">
        <f t="shared" si="23"/>
        <v>0</v>
      </c>
      <c r="X186" s="173">
        <f>RANK(W186,$W$170:$W$203,0)</f>
        <v>1</v>
      </c>
      <c r="Y186" s="35"/>
    </row>
    <row r="187" spans="2:25" ht="16.5" thickBot="1">
      <c r="B187" s="35"/>
      <c r="C187" s="35"/>
      <c r="D187" s="44">
        <f t="shared" si="19"/>
        <v>18</v>
      </c>
      <c r="E187" s="238" t="str">
        <f t="shared" si="19"/>
        <v>طريعة  وردة</v>
      </c>
      <c r="F187" s="238"/>
      <c r="G187" s="238"/>
      <c r="H187" s="46"/>
      <c r="I187" s="46"/>
      <c r="J187" s="46"/>
      <c r="K187" s="46">
        <f t="shared" si="22"/>
        <v>0</v>
      </c>
      <c r="L187" s="173">
        <f>RANK(K187,$K$170:$K$203,0)</f>
        <v>1</v>
      </c>
      <c r="M187" s="35"/>
      <c r="N187" s="35"/>
      <c r="O187" s="35"/>
      <c r="P187" s="35"/>
      <c r="Q187" s="44">
        <f t="shared" si="20"/>
        <v>18</v>
      </c>
      <c r="R187" s="238" t="str">
        <f t="shared" si="21"/>
        <v>طريعة  وردة</v>
      </c>
      <c r="S187" s="238"/>
      <c r="T187" s="46"/>
      <c r="U187" s="46"/>
      <c r="V187" s="46"/>
      <c r="W187" s="46">
        <f t="shared" si="23"/>
        <v>0</v>
      </c>
      <c r="X187" s="173">
        <f>RANK(W187,$W$170:$W$203,0)</f>
        <v>1</v>
      </c>
      <c r="Y187" s="35"/>
    </row>
    <row r="188" spans="2:25" ht="16.5" thickBot="1">
      <c r="B188" s="35"/>
      <c r="C188" s="35"/>
      <c r="D188" s="44">
        <f t="shared" si="19"/>
        <v>19</v>
      </c>
      <c r="E188" s="238" t="str">
        <f t="shared" si="19"/>
        <v xml:space="preserve">مداح ياسمين </v>
      </c>
      <c r="F188" s="238"/>
      <c r="G188" s="238"/>
      <c r="H188" s="46"/>
      <c r="I188" s="46"/>
      <c r="J188" s="46"/>
      <c r="K188" s="46">
        <f t="shared" si="22"/>
        <v>0</v>
      </c>
      <c r="L188" s="173">
        <f>RANK(K188,$K$170:$K$203,0)</f>
        <v>1</v>
      </c>
      <c r="M188" s="35"/>
      <c r="N188" s="35"/>
      <c r="O188" s="35"/>
      <c r="P188" s="35"/>
      <c r="Q188" s="44">
        <f t="shared" si="20"/>
        <v>19</v>
      </c>
      <c r="R188" s="238" t="str">
        <f t="shared" si="21"/>
        <v xml:space="preserve">مداح ياسمين </v>
      </c>
      <c r="S188" s="238"/>
      <c r="T188" s="46"/>
      <c r="U188" s="46"/>
      <c r="V188" s="46"/>
      <c r="W188" s="46">
        <f t="shared" si="23"/>
        <v>0</v>
      </c>
      <c r="X188" s="173">
        <f>RANK(W188,$W$170:$W$203,0)</f>
        <v>1</v>
      </c>
      <c r="Y188" s="35"/>
    </row>
    <row r="189" spans="2:25" ht="16.5" thickBot="1">
      <c r="B189" s="35"/>
      <c r="C189" s="35"/>
      <c r="D189" s="44">
        <f t="shared" si="19"/>
        <v>20</v>
      </c>
      <c r="E189" s="238" t="str">
        <f t="shared" si="19"/>
        <v xml:space="preserve">شيبوط رؤى </v>
      </c>
      <c r="F189" s="238"/>
      <c r="G189" s="238"/>
      <c r="H189" s="46"/>
      <c r="I189" s="46"/>
      <c r="J189" s="46"/>
      <c r="K189" s="46">
        <f t="shared" si="22"/>
        <v>0</v>
      </c>
      <c r="L189" s="173">
        <f>RANK(K189,$K$170:$K$203,0)</f>
        <v>1</v>
      </c>
      <c r="M189" s="35"/>
      <c r="N189" s="35"/>
      <c r="O189" s="35"/>
      <c r="P189" s="35"/>
      <c r="Q189" s="44">
        <f t="shared" si="20"/>
        <v>20</v>
      </c>
      <c r="R189" s="238" t="str">
        <f t="shared" si="21"/>
        <v xml:space="preserve">شيبوط رؤى </v>
      </c>
      <c r="S189" s="238"/>
      <c r="T189" s="46"/>
      <c r="U189" s="46"/>
      <c r="V189" s="46"/>
      <c r="W189" s="46">
        <f t="shared" si="23"/>
        <v>0</v>
      </c>
      <c r="X189" s="173">
        <f>RANK(W189,$W$170:$W$203,0)</f>
        <v>1</v>
      </c>
      <c r="Y189" s="35"/>
    </row>
    <row r="190" spans="2:25" ht="16.5" thickBot="1">
      <c r="B190" s="35"/>
      <c r="C190" s="35"/>
      <c r="D190" s="44">
        <f t="shared" si="19"/>
        <v>21</v>
      </c>
      <c r="E190" s="238" t="str">
        <f t="shared" si="19"/>
        <v>شواطح فريدة</v>
      </c>
      <c r="F190" s="238"/>
      <c r="G190" s="238"/>
      <c r="H190" s="46"/>
      <c r="I190" s="46"/>
      <c r="J190" s="46"/>
      <c r="K190" s="46">
        <f t="shared" si="22"/>
        <v>0</v>
      </c>
      <c r="L190" s="173">
        <f>RANK(K190,$K$170:$K$203,0)</f>
        <v>1</v>
      </c>
      <c r="M190" s="35"/>
      <c r="N190" s="35"/>
      <c r="O190" s="35"/>
      <c r="P190" s="35"/>
      <c r="Q190" s="44">
        <f t="shared" si="20"/>
        <v>21</v>
      </c>
      <c r="R190" s="238" t="str">
        <f t="shared" si="21"/>
        <v>شواطح فريدة</v>
      </c>
      <c r="S190" s="238"/>
      <c r="T190" s="46"/>
      <c r="U190" s="46"/>
      <c r="V190" s="46"/>
      <c r="W190" s="46">
        <f t="shared" si="23"/>
        <v>0</v>
      </c>
      <c r="X190" s="173">
        <f>RANK(W190,$W$170:$W$203,0)</f>
        <v>1</v>
      </c>
      <c r="Y190" s="35"/>
    </row>
    <row r="191" spans="2:25" ht="16.5" thickBot="1">
      <c r="B191" s="35"/>
      <c r="C191" s="35"/>
      <c r="D191" s="44">
        <f>D136</f>
        <v>22</v>
      </c>
      <c r="E191" s="238" t="str">
        <f>E136</f>
        <v>دعلوس الغالية</v>
      </c>
      <c r="F191" s="238"/>
      <c r="G191" s="238"/>
      <c r="H191" s="46"/>
      <c r="I191" s="46"/>
      <c r="J191" s="46"/>
      <c r="K191" s="46">
        <f t="shared" si="22"/>
        <v>0</v>
      </c>
      <c r="L191" s="173">
        <f>RANK(K191,$K$170:$K$203,0)</f>
        <v>1</v>
      </c>
      <c r="M191" s="35"/>
      <c r="N191" s="35"/>
      <c r="O191" s="35"/>
      <c r="P191" s="35"/>
      <c r="Q191" s="44">
        <f>D191</f>
        <v>22</v>
      </c>
      <c r="R191" s="238" t="str">
        <f t="shared" si="21"/>
        <v>دعلوس الغالية</v>
      </c>
      <c r="S191" s="238"/>
      <c r="T191" s="46"/>
      <c r="U191" s="46"/>
      <c r="V191" s="46"/>
      <c r="W191" s="46">
        <f t="shared" si="23"/>
        <v>0</v>
      </c>
      <c r="X191" s="173">
        <f>RANK(W191,$W$170:$W$203,0)</f>
        <v>1</v>
      </c>
      <c r="Y191" s="35"/>
    </row>
    <row r="192" spans="2:25" ht="16.5" thickBot="1">
      <c r="B192" s="35"/>
      <c r="C192" s="35"/>
      <c r="D192" s="44">
        <f t="shared" si="19"/>
        <v>23</v>
      </c>
      <c r="E192" s="238" t="str">
        <f>E137</f>
        <v>لحول آلاء كوثر</v>
      </c>
      <c r="F192" s="238"/>
      <c r="G192" s="238"/>
      <c r="H192" s="46"/>
      <c r="I192" s="46"/>
      <c r="J192" s="46"/>
      <c r="K192" s="46">
        <f t="shared" si="22"/>
        <v>0</v>
      </c>
      <c r="L192" s="173">
        <f>RANK(K192,$K$170:$K$203,0)</f>
        <v>1</v>
      </c>
      <c r="M192" s="35"/>
      <c r="N192" s="35"/>
      <c r="O192" s="35"/>
      <c r="P192" s="35"/>
      <c r="Q192" s="44">
        <f t="shared" si="20"/>
        <v>23</v>
      </c>
      <c r="R192" s="238" t="str">
        <f t="shared" si="21"/>
        <v>لحول آلاء كوثر</v>
      </c>
      <c r="S192" s="238"/>
      <c r="T192" s="46"/>
      <c r="U192" s="46"/>
      <c r="V192" s="46"/>
      <c r="W192" s="46">
        <f t="shared" si="23"/>
        <v>0</v>
      </c>
      <c r="X192" s="173">
        <f>RANK(W192,$W$170:$W$203,0)</f>
        <v>1</v>
      </c>
      <c r="Y192" s="35"/>
    </row>
    <row r="193" spans="2:25" ht="16.5" thickBot="1">
      <c r="B193" s="35"/>
      <c r="C193" s="35"/>
      <c r="D193" s="44">
        <f t="shared" si="19"/>
        <v>24</v>
      </c>
      <c r="E193" s="238" t="str">
        <f>E138</f>
        <v>حيرش أميمة وصال</v>
      </c>
      <c r="F193" s="238"/>
      <c r="G193" s="238"/>
      <c r="H193" s="46"/>
      <c r="I193" s="46"/>
      <c r="J193" s="46"/>
      <c r="K193" s="46">
        <f t="shared" si="22"/>
        <v>0</v>
      </c>
      <c r="L193" s="173">
        <f>RANK(K193,$K$170:$K$203,0)</f>
        <v>1</v>
      </c>
      <c r="M193" s="35"/>
      <c r="N193" s="35"/>
      <c r="O193" s="35"/>
      <c r="P193" s="35"/>
      <c r="Q193" s="44">
        <f t="shared" si="20"/>
        <v>24</v>
      </c>
      <c r="R193" s="238" t="str">
        <f t="shared" si="21"/>
        <v>حيرش أميمة وصال</v>
      </c>
      <c r="S193" s="238"/>
      <c r="T193" s="46"/>
      <c r="U193" s="46"/>
      <c r="V193" s="46"/>
      <c r="W193" s="46">
        <f t="shared" si="23"/>
        <v>0</v>
      </c>
      <c r="X193" s="173">
        <f>RANK(W193,$W$170:$W$203,0)</f>
        <v>1</v>
      </c>
      <c r="Y193" s="35"/>
    </row>
    <row r="194" spans="2:25" ht="16.5" thickBot="1">
      <c r="B194" s="35"/>
      <c r="C194" s="35"/>
      <c r="D194" s="44">
        <f t="shared" si="19"/>
        <v>25</v>
      </c>
      <c r="E194" s="238" t="str">
        <f>E139</f>
        <v xml:space="preserve">سليماني أميمة </v>
      </c>
      <c r="F194" s="238"/>
      <c r="G194" s="238"/>
      <c r="H194" s="46"/>
      <c r="I194" s="46"/>
      <c r="J194" s="46"/>
      <c r="K194" s="46">
        <f t="shared" si="22"/>
        <v>0</v>
      </c>
      <c r="L194" s="173">
        <f>RANK(K194,$K$170:$K$203,0)</f>
        <v>1</v>
      </c>
      <c r="M194" s="35"/>
      <c r="N194" s="35"/>
      <c r="O194" s="35"/>
      <c r="P194" s="35"/>
      <c r="Q194" s="44">
        <f t="shared" si="20"/>
        <v>25</v>
      </c>
      <c r="R194" s="238" t="str">
        <f t="shared" si="21"/>
        <v xml:space="preserve">سليماني أميمة </v>
      </c>
      <c r="S194" s="238"/>
      <c r="T194" s="46"/>
      <c r="U194" s="46"/>
      <c r="V194" s="46"/>
      <c r="W194" s="46">
        <f t="shared" si="23"/>
        <v>0</v>
      </c>
      <c r="X194" s="173">
        <f>RANK(W194,$W$170:$W$203,0)</f>
        <v>1</v>
      </c>
      <c r="Y194" s="35"/>
    </row>
    <row r="195" spans="2:25" ht="16.5" thickBot="1">
      <c r="B195" s="35"/>
      <c r="C195" s="35"/>
      <c r="D195" s="44">
        <f t="shared" si="19"/>
        <v>26</v>
      </c>
      <c r="E195" s="238" t="str">
        <f>E140</f>
        <v>خديوي ريم</v>
      </c>
      <c r="F195" s="238"/>
      <c r="G195" s="238"/>
      <c r="H195" s="46"/>
      <c r="I195" s="46"/>
      <c r="J195" s="46"/>
      <c r="K195" s="46">
        <f t="shared" si="22"/>
        <v>0</v>
      </c>
      <c r="L195" s="173">
        <f>RANK(K195,$K$170:$K$203,0)</f>
        <v>1</v>
      </c>
      <c r="M195" s="35"/>
      <c r="N195" s="35"/>
      <c r="O195" s="35"/>
      <c r="P195" s="35"/>
      <c r="Q195" s="44">
        <f t="shared" si="20"/>
        <v>26</v>
      </c>
      <c r="R195" s="238" t="str">
        <f t="shared" si="21"/>
        <v>خديوي ريم</v>
      </c>
      <c r="S195" s="238"/>
      <c r="T195" s="46"/>
      <c r="U195" s="46"/>
      <c r="V195" s="46"/>
      <c r="W195" s="46">
        <f t="shared" si="23"/>
        <v>0</v>
      </c>
      <c r="X195" s="173">
        <f>RANK(W195,$W$170:$W$203,0)</f>
        <v>1</v>
      </c>
      <c r="Y195" s="35"/>
    </row>
    <row r="196" spans="2:25" ht="16.5" thickBot="1">
      <c r="B196" s="35"/>
      <c r="C196" s="35"/>
      <c r="D196" s="44">
        <f t="shared" si="19"/>
        <v>27</v>
      </c>
      <c r="E196" s="238" t="str">
        <f>E141</f>
        <v>عالب نورالهدى</v>
      </c>
      <c r="F196" s="238"/>
      <c r="G196" s="238"/>
      <c r="H196" s="46"/>
      <c r="I196" s="46"/>
      <c r="J196" s="46"/>
      <c r="K196" s="46">
        <f t="shared" si="22"/>
        <v>0</v>
      </c>
      <c r="L196" s="173">
        <f>RANK(K196,$K$170:$K$203,0)</f>
        <v>1</v>
      </c>
      <c r="M196" s="35"/>
      <c r="N196" s="35"/>
      <c r="O196" s="35"/>
      <c r="P196" s="35"/>
      <c r="Q196" s="44">
        <f t="shared" si="20"/>
        <v>27</v>
      </c>
      <c r="R196" s="238" t="str">
        <f t="shared" si="21"/>
        <v>عالب نورالهدى</v>
      </c>
      <c r="S196" s="238"/>
      <c r="T196" s="46"/>
      <c r="U196" s="46"/>
      <c r="V196" s="46"/>
      <c r="W196" s="46">
        <f t="shared" si="23"/>
        <v>0</v>
      </c>
      <c r="X196" s="173">
        <f>RANK(W196,$W$170:$W$203,0)</f>
        <v>1</v>
      </c>
      <c r="Y196" s="35"/>
    </row>
    <row r="197" spans="2:25" ht="16.5" thickBot="1">
      <c r="B197" s="35"/>
      <c r="C197" s="35"/>
      <c r="D197" s="44">
        <f t="shared" si="19"/>
        <v>28</v>
      </c>
      <c r="E197" s="238" t="str">
        <f>E142</f>
        <v>زهار امينة</v>
      </c>
      <c r="F197" s="238"/>
      <c r="G197" s="238"/>
      <c r="H197" s="46"/>
      <c r="I197" s="46"/>
      <c r="J197" s="46"/>
      <c r="K197" s="46">
        <f t="shared" si="22"/>
        <v>0</v>
      </c>
      <c r="L197" s="173">
        <f>RANK(K197,$K$170:$K$203,0)</f>
        <v>1</v>
      </c>
      <c r="M197" s="35"/>
      <c r="N197" s="35"/>
      <c r="O197" s="35"/>
      <c r="P197" s="35"/>
      <c r="Q197" s="44">
        <f t="shared" si="20"/>
        <v>28</v>
      </c>
      <c r="R197" s="238" t="str">
        <f t="shared" si="21"/>
        <v>زهار امينة</v>
      </c>
      <c r="S197" s="238"/>
      <c r="T197" s="46"/>
      <c r="U197" s="46"/>
      <c r="V197" s="46"/>
      <c r="W197" s="46">
        <f t="shared" si="23"/>
        <v>0</v>
      </c>
      <c r="X197" s="173">
        <f>RANK(W197,$W$170:$W$203,0)</f>
        <v>1</v>
      </c>
      <c r="Y197" s="35"/>
    </row>
    <row r="198" spans="2:25" ht="16.5" thickBot="1">
      <c r="B198" s="35"/>
      <c r="C198" s="35"/>
      <c r="D198" s="44">
        <f t="shared" si="19"/>
        <v>29</v>
      </c>
      <c r="E198" s="238" t="str">
        <f>E143</f>
        <v>خذير حليمة</v>
      </c>
      <c r="F198" s="238"/>
      <c r="G198" s="238"/>
      <c r="H198" s="46"/>
      <c r="I198" s="46"/>
      <c r="J198" s="46"/>
      <c r="K198" s="46">
        <f t="shared" si="22"/>
        <v>0</v>
      </c>
      <c r="L198" s="173">
        <f>RANK(K198,$K$170:$K$203,0)</f>
        <v>1</v>
      </c>
      <c r="M198" s="35"/>
      <c r="N198" s="35"/>
      <c r="O198" s="35"/>
      <c r="P198" s="35"/>
      <c r="Q198" s="44">
        <f t="shared" si="20"/>
        <v>29</v>
      </c>
      <c r="R198" s="238" t="str">
        <f t="shared" si="21"/>
        <v>خذير حليمة</v>
      </c>
      <c r="S198" s="238"/>
      <c r="T198" s="46"/>
      <c r="U198" s="46"/>
      <c r="V198" s="46"/>
      <c r="W198" s="46">
        <f t="shared" si="23"/>
        <v>0</v>
      </c>
      <c r="X198" s="173">
        <f>RANK(W198,$W$170:$W$203,0)</f>
        <v>1</v>
      </c>
      <c r="Y198" s="35"/>
    </row>
    <row r="199" spans="2:25" ht="16.5" thickBot="1">
      <c r="B199" s="35"/>
      <c r="C199" s="35"/>
      <c r="D199" s="44">
        <f t="shared" si="19"/>
        <v>30</v>
      </c>
      <c r="E199" s="238" t="str">
        <f>E144</f>
        <v>سلت ماريا غفران</v>
      </c>
      <c r="F199" s="238"/>
      <c r="G199" s="238"/>
      <c r="H199" s="46"/>
      <c r="I199" s="46"/>
      <c r="J199" s="46"/>
      <c r="K199" s="46">
        <f t="shared" si="22"/>
        <v>0</v>
      </c>
      <c r="L199" s="173">
        <f>RANK(K199,$K$170:$K$203,0)</f>
        <v>1</v>
      </c>
      <c r="M199" s="35"/>
      <c r="N199" s="35"/>
      <c r="O199" s="35"/>
      <c r="P199" s="35"/>
      <c r="Q199" s="44">
        <f t="shared" si="20"/>
        <v>30</v>
      </c>
      <c r="R199" s="238" t="str">
        <f t="shared" si="21"/>
        <v>سلت ماريا غفران</v>
      </c>
      <c r="S199" s="238"/>
      <c r="T199" s="46"/>
      <c r="U199" s="46"/>
      <c r="V199" s="46"/>
      <c r="W199" s="46">
        <f t="shared" si="23"/>
        <v>0</v>
      </c>
      <c r="X199" s="173">
        <f>RANK(W199,$W$170:$W$203,0)</f>
        <v>1</v>
      </c>
      <c r="Y199" s="35"/>
    </row>
    <row r="200" spans="2:25" ht="16.5" thickBot="1">
      <c r="B200" s="35"/>
      <c r="C200" s="35"/>
      <c r="D200" s="44">
        <f>D145</f>
        <v>31</v>
      </c>
      <c r="E200" s="238" t="str">
        <f>E145</f>
        <v>هرماس منى ام النون</v>
      </c>
      <c r="F200" s="238"/>
      <c r="G200" s="238"/>
      <c r="H200" s="46"/>
      <c r="I200" s="46"/>
      <c r="J200" s="46"/>
      <c r="K200" s="46">
        <f t="shared" si="22"/>
        <v>0</v>
      </c>
      <c r="L200" s="173">
        <f>RANK(K200,$K$170:$K$203,0)</f>
        <v>1</v>
      </c>
      <c r="M200" s="35"/>
      <c r="N200" s="35"/>
      <c r="O200" s="35"/>
      <c r="P200" s="35"/>
      <c r="Q200" s="44">
        <f t="shared" si="20"/>
        <v>31</v>
      </c>
      <c r="R200" s="238" t="str">
        <f t="shared" si="21"/>
        <v>هرماس منى ام النون</v>
      </c>
      <c r="S200" s="238"/>
      <c r="T200" s="46"/>
      <c r="U200" s="46"/>
      <c r="V200" s="46"/>
      <c r="W200" s="46">
        <f t="shared" si="23"/>
        <v>0</v>
      </c>
      <c r="X200" s="173">
        <f>RANK(W200,$W$170:$W$203,0)</f>
        <v>1</v>
      </c>
      <c r="Y200" s="35"/>
    </row>
    <row r="201" spans="2:25" ht="16.5" thickBot="1">
      <c r="B201" s="35"/>
      <c r="C201" s="35"/>
      <c r="D201" s="44">
        <f t="shared" si="19"/>
        <v>32</v>
      </c>
      <c r="E201" s="238" t="str">
        <f>E146</f>
        <v>مجبري هبة</v>
      </c>
      <c r="F201" s="238"/>
      <c r="G201" s="238"/>
      <c r="H201" s="46"/>
      <c r="I201" s="46"/>
      <c r="J201" s="46"/>
      <c r="K201" s="46">
        <f t="shared" si="22"/>
        <v>0</v>
      </c>
      <c r="L201" s="173">
        <f>RANK(K201,$K$170:$K$203,0)</f>
        <v>1</v>
      </c>
      <c r="M201" s="35"/>
      <c r="N201" s="35"/>
      <c r="O201" s="35"/>
      <c r="P201" s="35"/>
      <c r="Q201" s="44">
        <f t="shared" si="20"/>
        <v>32</v>
      </c>
      <c r="R201" s="238" t="str">
        <f t="shared" si="21"/>
        <v>مجبري هبة</v>
      </c>
      <c r="S201" s="238"/>
      <c r="T201" s="46"/>
      <c r="U201" s="46"/>
      <c r="V201" s="46"/>
      <c r="W201" s="46">
        <f t="shared" si="23"/>
        <v>0</v>
      </c>
      <c r="X201" s="173">
        <f>RANK(W201,$W$170:$W$203,0)</f>
        <v>1</v>
      </c>
      <c r="Y201" s="35"/>
    </row>
    <row r="202" spans="2:25" ht="16.5" thickBot="1">
      <c r="B202" s="35"/>
      <c r="C202" s="35"/>
      <c r="D202" s="44">
        <f t="shared" si="19"/>
        <v>33</v>
      </c>
      <c r="E202" s="238" t="str">
        <f>E147</f>
        <v>العشمي سهيلة</v>
      </c>
      <c r="F202" s="238"/>
      <c r="G202" s="238"/>
      <c r="H202" s="46"/>
      <c r="I202" s="46"/>
      <c r="J202" s="46"/>
      <c r="K202" s="46">
        <f t="shared" si="22"/>
        <v>0</v>
      </c>
      <c r="L202" s="173">
        <f>RANK(K202,$K$170:$K$203,0)</f>
        <v>1</v>
      </c>
      <c r="M202" s="35"/>
      <c r="N202" s="35"/>
      <c r="O202" s="35"/>
      <c r="P202" s="35"/>
      <c r="Q202" s="44">
        <f>D202</f>
        <v>33</v>
      </c>
      <c r="R202" s="238" t="str">
        <f t="shared" si="21"/>
        <v>العشمي سهيلة</v>
      </c>
      <c r="S202" s="238"/>
      <c r="T202" s="46"/>
      <c r="U202" s="46"/>
      <c r="V202" s="46"/>
      <c r="W202" s="46">
        <f t="shared" si="23"/>
        <v>0</v>
      </c>
      <c r="X202" s="173">
        <f>RANK(W202,$W$170:$W$203,0)</f>
        <v>1</v>
      </c>
      <c r="Y202" s="35"/>
    </row>
    <row r="203" spans="2:25" ht="16.5" thickBot="1">
      <c r="B203" s="35"/>
      <c r="C203" s="35"/>
      <c r="D203" s="44">
        <f t="shared" si="19"/>
        <v>34</v>
      </c>
      <c r="E203" s="238" t="str">
        <f>E148</f>
        <v>فتيلينة مريم</v>
      </c>
      <c r="F203" s="238"/>
      <c r="G203" s="238"/>
      <c r="H203" s="46"/>
      <c r="I203" s="46"/>
      <c r="J203" s="46"/>
      <c r="K203" s="46">
        <f t="shared" si="22"/>
        <v>0</v>
      </c>
      <c r="L203" s="173">
        <f>RANK(K203,$K$170:$K$203,0)</f>
        <v>1</v>
      </c>
      <c r="M203" s="35"/>
      <c r="N203" s="35"/>
      <c r="O203" s="35"/>
      <c r="P203" s="35"/>
      <c r="Q203" s="44">
        <f t="shared" si="20"/>
        <v>34</v>
      </c>
      <c r="R203" s="238" t="str">
        <f t="shared" si="21"/>
        <v>فتيلينة مريم</v>
      </c>
      <c r="S203" s="238"/>
      <c r="T203" s="46"/>
      <c r="U203" s="46"/>
      <c r="V203" s="46"/>
      <c r="W203" s="46">
        <f t="shared" si="23"/>
        <v>0</v>
      </c>
      <c r="X203" s="173">
        <f>RANK(W203,$W$170:$W$203,0)</f>
        <v>1</v>
      </c>
      <c r="Y203" s="35"/>
    </row>
    <row r="204" spans="2:25" ht="16.5" thickBot="1">
      <c r="B204" s="42"/>
      <c r="C204" s="42"/>
      <c r="D204" s="44"/>
      <c r="E204" s="238" t="str">
        <f t="shared" ref="E204" si="24">E149</f>
        <v>المجموع</v>
      </c>
      <c r="F204" s="238"/>
      <c r="G204" s="238"/>
      <c r="H204" s="46">
        <f>SUM(H170:H203)</f>
        <v>0</v>
      </c>
      <c r="I204" s="46">
        <f>SUM(I170:I203)</f>
        <v>0</v>
      </c>
      <c r="J204" s="46">
        <f>SUM(J170:J203)</f>
        <v>0</v>
      </c>
      <c r="K204" s="46">
        <f t="shared" si="22"/>
        <v>0</v>
      </c>
      <c r="L204" s="42"/>
      <c r="M204" s="42"/>
      <c r="N204" s="42"/>
      <c r="O204" s="42"/>
      <c r="P204" s="42"/>
      <c r="Q204" s="44"/>
      <c r="R204" s="238" t="str">
        <f t="shared" ref="R204" si="25">E204</f>
        <v>المجموع</v>
      </c>
      <c r="S204" s="238"/>
      <c r="T204" s="46">
        <f>SUM(T170:T203)</f>
        <v>0</v>
      </c>
      <c r="U204" s="46">
        <f>SUM(U170:U203)</f>
        <v>0</v>
      </c>
      <c r="V204" s="46">
        <f>SUM(V170:V203)</f>
        <v>0</v>
      </c>
      <c r="W204" s="46">
        <f t="shared" si="23"/>
        <v>0</v>
      </c>
      <c r="X204" s="42"/>
      <c r="Y204" s="42"/>
    </row>
    <row r="205" spans="2:25" ht="16.5" thickBot="1">
      <c r="B205" s="35"/>
      <c r="C205" s="35"/>
      <c r="D205" s="253" t="str">
        <f>D150</f>
        <v>معدل المواد</v>
      </c>
      <c r="E205" s="253"/>
      <c r="F205" s="253"/>
      <c r="G205" s="253"/>
      <c r="H205" s="46">
        <f>H204/معلومات!K21</f>
        <v>0</v>
      </c>
      <c r="I205" s="46">
        <f>I204/معلومات!K21</f>
        <v>0</v>
      </c>
      <c r="J205" s="46">
        <f>J204/معلومات!K21</f>
        <v>0</v>
      </c>
      <c r="K205" s="46">
        <f t="shared" si="22"/>
        <v>0</v>
      </c>
      <c r="L205" s="35"/>
      <c r="M205" s="35"/>
      <c r="N205" s="35"/>
      <c r="O205" s="35"/>
      <c r="P205" s="35"/>
      <c r="Q205" s="253" t="str">
        <f>D205</f>
        <v>معدل المواد</v>
      </c>
      <c r="R205" s="253"/>
      <c r="S205" s="253"/>
      <c r="T205" s="46">
        <f>T204/معلومات!K21</f>
        <v>0</v>
      </c>
      <c r="U205" s="46">
        <f>U204/معلومات!K21</f>
        <v>0</v>
      </c>
      <c r="V205" s="46">
        <f>V204/معلومات!K21</f>
        <v>0</v>
      </c>
      <c r="W205" s="46">
        <f t="shared" si="23"/>
        <v>0</v>
      </c>
      <c r="X205" s="35"/>
      <c r="Y205" s="35"/>
    </row>
    <row r="206" spans="2:25" ht="15.75">
      <c r="B206" s="35"/>
      <c r="C206" s="35"/>
      <c r="D206" s="35" t="str">
        <f>C151</f>
        <v>توقيع السيد الاستاذ:</v>
      </c>
      <c r="E206" s="35"/>
      <c r="F206" s="35"/>
      <c r="G206" s="35"/>
      <c r="H206" s="35"/>
      <c r="I206" s="35"/>
      <c r="J206" s="35"/>
      <c r="K206" s="242" t="str">
        <f>K151</f>
        <v>توقيع السيد المديـر:</v>
      </c>
      <c r="L206" s="242"/>
      <c r="M206" s="35"/>
      <c r="N206" s="35"/>
      <c r="O206" s="35"/>
      <c r="P206" s="35"/>
      <c r="Q206" s="35" t="str">
        <f t="shared" si="20"/>
        <v>توقيع السيد الاستاذ:</v>
      </c>
      <c r="R206" s="35"/>
      <c r="S206" s="35"/>
      <c r="T206" s="35"/>
      <c r="U206" s="35"/>
      <c r="V206" s="35"/>
      <c r="W206" s="242" t="str">
        <f>K206</f>
        <v>توقيع السيد المديـر:</v>
      </c>
      <c r="X206" s="242"/>
      <c r="Y206" s="35"/>
    </row>
    <row r="207" spans="2:25" ht="15.75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2:25" ht="15.75"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</row>
    <row r="209" spans="2:25" ht="15.75">
      <c r="B209" s="225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</row>
    <row r="210" spans="2:25" ht="15.75"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</row>
    <row r="211" spans="2:25" ht="15.75"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</row>
    <row r="212" spans="2:25" ht="15.75">
      <c r="B212" s="225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</row>
    <row r="213" spans="2:25" ht="15.75"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</row>
    <row r="214" spans="2:25" ht="15.75"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</row>
    <row r="215" spans="2:25" ht="15.75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</row>
    <row r="216" spans="2:25" ht="15.75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</row>
    <row r="217" spans="2:25" ht="15.75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2:25" ht="15.75">
      <c r="B218" s="35"/>
      <c r="C218" s="35"/>
      <c r="D218" s="35"/>
      <c r="E218" s="35"/>
      <c r="F218" s="35"/>
      <c r="G218" s="242" t="str">
        <f>G163</f>
        <v>الجمهورية الجزائرية الديمقراطية الشعبية</v>
      </c>
      <c r="H218" s="242"/>
      <c r="I218" s="242"/>
      <c r="J218" s="242"/>
      <c r="K218" s="35"/>
      <c r="L218" s="35"/>
      <c r="M218" s="35"/>
      <c r="N218" s="35"/>
      <c r="O218" s="35"/>
      <c r="P218" s="35"/>
      <c r="Q218" s="35"/>
      <c r="R218" s="35"/>
      <c r="S218" s="242" t="str">
        <f>G218</f>
        <v>الجمهورية الجزائرية الديمقراطية الشعبية</v>
      </c>
      <c r="T218" s="242"/>
      <c r="U218" s="242"/>
      <c r="V218" s="242"/>
      <c r="W218" s="35"/>
      <c r="X218" s="35"/>
      <c r="Y218" s="35"/>
    </row>
    <row r="219" spans="2:25" ht="15.75">
      <c r="B219" s="35"/>
      <c r="C219" s="35"/>
      <c r="D219" s="35"/>
      <c r="E219" s="35"/>
      <c r="F219" s="35"/>
      <c r="G219" s="35"/>
      <c r="H219" s="242" t="str">
        <f>H164</f>
        <v>وزارة التربية الوطنية</v>
      </c>
      <c r="I219" s="242"/>
      <c r="J219" s="242"/>
      <c r="K219" s="35"/>
      <c r="L219" s="35"/>
      <c r="M219" s="35"/>
      <c r="N219" s="35"/>
      <c r="O219" s="35"/>
      <c r="P219" s="35"/>
      <c r="Q219" s="35"/>
      <c r="R219" s="35"/>
      <c r="S219" s="35"/>
      <c r="T219" s="242" t="str">
        <f>H219</f>
        <v>وزارة التربية الوطنية</v>
      </c>
      <c r="U219" s="242"/>
      <c r="V219" s="242"/>
      <c r="W219" s="35"/>
      <c r="X219" s="35"/>
      <c r="Y219" s="35"/>
    </row>
    <row r="220" spans="2:25" ht="15.75">
      <c r="B220" s="242" t="str">
        <f>B165</f>
        <v>مديرية التربية لولاية الجلفــــــة</v>
      </c>
      <c r="C220" s="242"/>
      <c r="D220" s="242"/>
      <c r="E220" s="242"/>
      <c r="F220" s="242"/>
      <c r="G220" s="242"/>
      <c r="H220" s="35"/>
      <c r="I220" s="35"/>
      <c r="J220" s="35"/>
      <c r="K220" s="333" t="str">
        <f>K165</f>
        <v>السنـــة الدراسية: 2014/2015</v>
      </c>
      <c r="L220" s="333"/>
      <c r="M220" s="333"/>
      <c r="N220" s="35"/>
      <c r="O220" s="35"/>
      <c r="P220" s="333" t="str">
        <f>B220</f>
        <v>مديرية التربية لولاية الجلفــــــة</v>
      </c>
      <c r="Q220" s="333"/>
      <c r="R220" s="333"/>
      <c r="S220" s="333"/>
      <c r="T220" s="35"/>
      <c r="U220" s="35"/>
      <c r="V220" s="35"/>
      <c r="W220" s="333" t="str">
        <f>K220</f>
        <v>السنـــة الدراسية: 2014/2015</v>
      </c>
      <c r="X220" s="333"/>
      <c r="Y220" s="333"/>
    </row>
    <row r="221" spans="2:25" ht="16.5" thickBot="1">
      <c r="B221" s="242" t="str">
        <f>B166</f>
        <v>مفتشـية التربية والتعليم الابتدائي</v>
      </c>
      <c r="C221" s="242"/>
      <c r="D221" s="242"/>
      <c r="E221" s="242"/>
      <c r="F221" s="242"/>
      <c r="G221" s="242"/>
      <c r="H221" s="35"/>
      <c r="I221" s="35"/>
      <c r="J221" s="35"/>
      <c r="K221" s="333" t="str">
        <f>K166</f>
        <v>الفوج التربوي: الثالثة ابتدائي ب</v>
      </c>
      <c r="L221" s="333"/>
      <c r="M221" s="333"/>
      <c r="N221" s="35"/>
      <c r="O221" s="35"/>
      <c r="P221" s="250" t="str">
        <f>B221</f>
        <v>مفتشـية التربية والتعليم الابتدائي</v>
      </c>
      <c r="Q221" s="250"/>
      <c r="R221" s="250"/>
      <c r="S221" s="250"/>
      <c r="T221" s="35"/>
      <c r="U221" s="35"/>
      <c r="V221" s="35"/>
      <c r="W221" s="250" t="str">
        <f>K221</f>
        <v>الفوج التربوي: الثالثة ابتدائي ب</v>
      </c>
      <c r="X221" s="250"/>
      <c r="Y221" s="250"/>
    </row>
    <row r="222" spans="2:25" ht="16.5" thickBot="1">
      <c r="B222" s="242" t="str">
        <f>B167</f>
        <v>المقاطعة الخامسة - حاسي بحبح-</v>
      </c>
      <c r="C222" s="242"/>
      <c r="D222" s="242"/>
      <c r="E222" s="242"/>
      <c r="F222" s="242"/>
      <c r="G222" s="242"/>
      <c r="H222" s="235" t="s">
        <v>86</v>
      </c>
      <c r="I222" s="236"/>
      <c r="J222" s="32"/>
      <c r="K222" s="333" t="str">
        <f>K167</f>
        <v>الاستــــــاذ: شـــــايب بـن داود</v>
      </c>
      <c r="L222" s="333"/>
      <c r="M222" s="333"/>
      <c r="N222" s="35"/>
      <c r="O222" s="35"/>
      <c r="P222" s="250" t="str">
        <f>B222</f>
        <v>المقاطعة الخامسة - حاسي بحبح-</v>
      </c>
      <c r="Q222" s="250"/>
      <c r="R222" s="250"/>
      <c r="S222" s="250"/>
      <c r="T222" s="245" t="s">
        <v>87</v>
      </c>
      <c r="U222" s="245"/>
      <c r="V222" s="245"/>
      <c r="W222" s="250" t="str">
        <f>K222</f>
        <v>الاستــــــاذ: شـــــايب بـن داود</v>
      </c>
      <c r="X222" s="250"/>
      <c r="Y222" s="250"/>
    </row>
    <row r="223" spans="2:25" ht="16.5" thickBot="1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250"/>
      <c r="Q223" s="250"/>
      <c r="R223" s="250"/>
      <c r="S223" s="250"/>
      <c r="W223" s="250"/>
      <c r="X223" s="250"/>
      <c r="Y223" s="250"/>
    </row>
    <row r="224" spans="2:25" ht="16.5" thickBot="1">
      <c r="B224" s="35"/>
      <c r="C224" s="35"/>
      <c r="D224" s="44" t="str">
        <f t="shared" ref="D224:E243" si="26">D169</f>
        <v>الرقم</v>
      </c>
      <c r="E224" s="243" t="str">
        <f t="shared" si="26"/>
        <v xml:space="preserve">الاسم  واللقب  </v>
      </c>
      <c r="F224" s="243"/>
      <c r="G224" s="243"/>
      <c r="H224" s="45" t="str">
        <f>H169</f>
        <v>اللغة العربية</v>
      </c>
      <c r="I224" s="45" t="str">
        <f>I169</f>
        <v>الرياضيات</v>
      </c>
      <c r="J224" s="45" t="str">
        <f>J169</f>
        <v>الفرنسية</v>
      </c>
      <c r="K224" s="45" t="str">
        <f>K169</f>
        <v>المعدل</v>
      </c>
      <c r="L224" s="173" t="s">
        <v>26</v>
      </c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2:25" ht="16.5" thickBot="1">
      <c r="B225" s="35"/>
      <c r="C225" s="35"/>
      <c r="D225" s="44">
        <f t="shared" si="26"/>
        <v>1</v>
      </c>
      <c r="E225" s="238" t="str">
        <f t="shared" si="26"/>
        <v>لبيض محمد فاروق</v>
      </c>
      <c r="F225" s="238"/>
      <c r="G225" s="238"/>
      <c r="H225" s="46"/>
      <c r="I225" s="46"/>
      <c r="J225" s="46"/>
      <c r="K225" s="46">
        <f>(J225+I225+H225)/3</f>
        <v>0</v>
      </c>
      <c r="L225" s="173">
        <f>(RANK(K225,$K$225:$K$258,0))</f>
        <v>1</v>
      </c>
      <c r="M225" s="35"/>
      <c r="N225" s="35"/>
      <c r="O225" s="35"/>
      <c r="P225" s="35"/>
      <c r="Q225" s="35" t="str">
        <f>D224</f>
        <v>الرقم</v>
      </c>
      <c r="R225" s="251" t="str">
        <f>E224</f>
        <v xml:space="preserve">الاسم  واللقب  </v>
      </c>
      <c r="S225" s="251"/>
      <c r="T225" s="35" t="str">
        <f>H224</f>
        <v>اللغة العربية</v>
      </c>
      <c r="U225" s="35" t="str">
        <f>I224</f>
        <v>الرياضيات</v>
      </c>
      <c r="V225" s="35" t="str">
        <f>J224</f>
        <v>الفرنسية</v>
      </c>
      <c r="W225" s="35" t="str">
        <f>K224</f>
        <v>المعدل</v>
      </c>
      <c r="X225" s="35"/>
      <c r="Y225" s="35"/>
    </row>
    <row r="226" spans="2:25" ht="16.5" thickBot="1">
      <c r="B226" s="35"/>
      <c r="C226" s="35"/>
      <c r="D226" s="44">
        <f t="shared" si="26"/>
        <v>2</v>
      </c>
      <c r="E226" s="238" t="str">
        <f t="shared" si="26"/>
        <v xml:space="preserve"> ربوح أسامة</v>
      </c>
      <c r="F226" s="238"/>
      <c r="G226" s="238"/>
      <c r="H226" s="46"/>
      <c r="I226" s="46"/>
      <c r="J226" s="46"/>
      <c r="K226" s="46">
        <f t="shared" ref="K226:K260" si="27">(J226+I226+H226)/3</f>
        <v>0</v>
      </c>
      <c r="L226" s="173">
        <f>(RANK(K226,$K$225:$K$258,0))</f>
        <v>1</v>
      </c>
      <c r="M226" s="35"/>
      <c r="N226" s="35"/>
      <c r="O226" s="35"/>
      <c r="P226" s="35"/>
      <c r="Q226" s="35"/>
      <c r="R226" s="251"/>
      <c r="S226" s="251"/>
      <c r="T226" s="41"/>
      <c r="U226" s="41"/>
      <c r="V226" s="41"/>
      <c r="W226" s="41"/>
      <c r="X226" s="35"/>
      <c r="Y226" s="35"/>
    </row>
    <row r="227" spans="2:25" ht="16.5" thickBot="1">
      <c r="B227" s="35"/>
      <c r="C227" s="35"/>
      <c r="D227" s="44">
        <f t="shared" si="26"/>
        <v>3</v>
      </c>
      <c r="E227" s="238" t="str">
        <f t="shared" si="26"/>
        <v>داودي لخضر</v>
      </c>
      <c r="F227" s="238"/>
      <c r="G227" s="238"/>
      <c r="H227" s="46"/>
      <c r="I227" s="46"/>
      <c r="J227" s="46"/>
      <c r="K227" s="46">
        <f t="shared" si="27"/>
        <v>0</v>
      </c>
      <c r="L227" s="173">
        <f>(RANK(K227,$K$225:$K$258,0))</f>
        <v>1</v>
      </c>
      <c r="M227" s="35"/>
      <c r="N227" s="35"/>
      <c r="O227" s="35"/>
      <c r="P227" s="35"/>
      <c r="Q227" s="35"/>
      <c r="R227" s="251"/>
      <c r="S227" s="251"/>
      <c r="T227" s="41"/>
      <c r="U227" s="41"/>
      <c r="V227" s="41"/>
      <c r="W227" s="41"/>
      <c r="X227" s="35"/>
      <c r="Y227" s="35"/>
    </row>
    <row r="228" spans="2:25" ht="16.5" thickBot="1">
      <c r="B228" s="35"/>
      <c r="C228" s="35"/>
      <c r="D228" s="44">
        <f t="shared" si="26"/>
        <v>4</v>
      </c>
      <c r="E228" s="238" t="str">
        <f t="shared" si="26"/>
        <v>زرقين هارون</v>
      </c>
      <c r="F228" s="238"/>
      <c r="G228" s="238"/>
      <c r="H228" s="46"/>
      <c r="I228" s="46"/>
      <c r="J228" s="46"/>
      <c r="K228" s="46">
        <f t="shared" si="27"/>
        <v>0</v>
      </c>
      <c r="L228" s="173">
        <f>(RANK(K228,$K$225:$K$258,0))</f>
        <v>1</v>
      </c>
      <c r="M228" s="35"/>
      <c r="N228" s="35"/>
      <c r="O228" s="35"/>
      <c r="P228" s="35"/>
      <c r="Q228" s="35"/>
      <c r="R228" s="251"/>
      <c r="S228" s="251"/>
      <c r="T228" s="41"/>
      <c r="U228" s="41"/>
      <c r="V228" s="41"/>
      <c r="W228" s="41"/>
      <c r="X228" s="35"/>
      <c r="Y228" s="35"/>
    </row>
    <row r="229" spans="2:25" ht="16.5" thickBot="1">
      <c r="B229" s="35"/>
      <c r="C229" s="35"/>
      <c r="D229" s="44">
        <f t="shared" si="26"/>
        <v>5</v>
      </c>
      <c r="E229" s="238" t="str">
        <f t="shared" si="26"/>
        <v>بن عسلون سعد</v>
      </c>
      <c r="F229" s="238"/>
      <c r="G229" s="238"/>
      <c r="H229" s="46"/>
      <c r="I229" s="46"/>
      <c r="J229" s="46"/>
      <c r="K229" s="46">
        <f t="shared" si="27"/>
        <v>0</v>
      </c>
      <c r="L229" s="173">
        <f>(RANK(K229,$K$225:$K$258,0))</f>
        <v>1</v>
      </c>
      <c r="M229" s="35"/>
      <c r="N229" s="35"/>
      <c r="O229" s="35"/>
      <c r="P229" s="35"/>
      <c r="Q229" s="35"/>
      <c r="R229" s="251"/>
      <c r="S229" s="251"/>
      <c r="T229" s="41"/>
      <c r="U229" s="41"/>
      <c r="V229" s="41"/>
      <c r="W229" s="41"/>
      <c r="X229" s="35"/>
      <c r="Y229" s="35"/>
    </row>
    <row r="230" spans="2:25" ht="16.5" thickBot="1">
      <c r="B230" s="35"/>
      <c r="C230" s="35"/>
      <c r="D230" s="44">
        <f t="shared" si="26"/>
        <v>6</v>
      </c>
      <c r="E230" s="238" t="str">
        <f t="shared" si="26"/>
        <v>مزياني محمد مؤنس</v>
      </c>
      <c r="F230" s="238"/>
      <c r="G230" s="238"/>
      <c r="H230" s="46"/>
      <c r="I230" s="46"/>
      <c r="J230" s="46"/>
      <c r="K230" s="46">
        <f t="shared" si="27"/>
        <v>0</v>
      </c>
      <c r="L230" s="173">
        <f>(RANK(K230,$K$225:$K$258,0))</f>
        <v>1</v>
      </c>
      <c r="M230" s="35"/>
      <c r="N230" s="35"/>
      <c r="O230" s="35"/>
      <c r="P230" s="35"/>
      <c r="Q230" s="35"/>
      <c r="R230" s="251"/>
      <c r="S230" s="251"/>
      <c r="T230" s="41"/>
      <c r="U230" s="41"/>
      <c r="V230" s="41"/>
      <c r="W230" s="41"/>
      <c r="X230" s="35"/>
      <c r="Y230" s="35"/>
    </row>
    <row r="231" spans="2:25" ht="16.5" thickBot="1">
      <c r="B231" s="35"/>
      <c r="C231" s="35"/>
      <c r="D231" s="44">
        <f t="shared" si="26"/>
        <v>7</v>
      </c>
      <c r="E231" s="238" t="str">
        <f t="shared" si="26"/>
        <v>حرز الله طارق</v>
      </c>
      <c r="F231" s="238"/>
      <c r="G231" s="238"/>
      <c r="H231" s="46"/>
      <c r="I231" s="46"/>
      <c r="J231" s="46"/>
      <c r="K231" s="46">
        <f t="shared" si="27"/>
        <v>0</v>
      </c>
      <c r="L231" s="173">
        <f>(RANK(K231,$K$225:$K$258,0))</f>
        <v>1</v>
      </c>
      <c r="M231" s="35"/>
      <c r="N231" s="35"/>
      <c r="O231" s="35"/>
      <c r="P231" s="35"/>
      <c r="Q231" s="35"/>
      <c r="R231" s="251"/>
      <c r="S231" s="251"/>
      <c r="T231" s="41"/>
      <c r="U231" s="41"/>
      <c r="V231" s="41"/>
      <c r="W231" s="41"/>
      <c r="X231" s="35"/>
      <c r="Y231" s="35"/>
    </row>
    <row r="232" spans="2:25" ht="16.5" thickBot="1">
      <c r="B232" s="35"/>
      <c r="C232" s="35"/>
      <c r="D232" s="44">
        <f t="shared" si="26"/>
        <v>8</v>
      </c>
      <c r="E232" s="238" t="str">
        <f t="shared" si="26"/>
        <v>شرماط عمر</v>
      </c>
      <c r="F232" s="238"/>
      <c r="G232" s="238"/>
      <c r="H232" s="46"/>
      <c r="I232" s="46"/>
      <c r="J232" s="46"/>
      <c r="K232" s="46">
        <f t="shared" si="27"/>
        <v>0</v>
      </c>
      <c r="L232" s="173">
        <f>(RANK(K232,$K$225:$K$258,0))</f>
        <v>1</v>
      </c>
      <c r="M232" s="35"/>
      <c r="N232" s="35"/>
      <c r="O232" s="35"/>
      <c r="P232" s="35"/>
      <c r="Q232" s="35"/>
      <c r="R232" s="251"/>
      <c r="S232" s="251"/>
      <c r="T232" s="41"/>
      <c r="U232" s="41"/>
      <c r="V232" s="41"/>
      <c r="W232" s="41"/>
      <c r="X232" s="35"/>
      <c r="Y232" s="35"/>
    </row>
    <row r="233" spans="2:25" ht="16.5" thickBot="1">
      <c r="B233" s="35"/>
      <c r="C233" s="35"/>
      <c r="D233" s="44">
        <f t="shared" si="26"/>
        <v>9</v>
      </c>
      <c r="E233" s="238" t="str">
        <f t="shared" si="26"/>
        <v>عرعور هيثم</v>
      </c>
      <c r="F233" s="238"/>
      <c r="G233" s="238"/>
      <c r="H233" s="46"/>
      <c r="I233" s="46"/>
      <c r="J233" s="46"/>
      <c r="K233" s="46">
        <f t="shared" si="27"/>
        <v>0</v>
      </c>
      <c r="L233" s="173">
        <f>(RANK(K233,$K$225:$K$258,0))</f>
        <v>1</v>
      </c>
      <c r="M233" s="35"/>
      <c r="N233" s="35"/>
      <c r="O233" s="35"/>
      <c r="P233" s="35"/>
      <c r="Q233" s="35"/>
      <c r="R233" s="251"/>
      <c r="S233" s="251"/>
      <c r="T233" s="41"/>
      <c r="U233" s="41"/>
      <c r="V233" s="41"/>
      <c r="W233" s="41"/>
      <c r="X233" s="35"/>
      <c r="Y233" s="35"/>
    </row>
    <row r="234" spans="2:25" ht="16.5" thickBot="1">
      <c r="B234" s="35"/>
      <c r="C234" s="35"/>
      <c r="D234" s="44">
        <f t="shared" si="26"/>
        <v>10</v>
      </c>
      <c r="E234" s="238" t="str">
        <f t="shared" si="26"/>
        <v xml:space="preserve">غنومات بن عيسى </v>
      </c>
      <c r="F234" s="238"/>
      <c r="G234" s="238"/>
      <c r="H234" s="46"/>
      <c r="I234" s="46"/>
      <c r="J234" s="46"/>
      <c r="K234" s="46">
        <f t="shared" si="27"/>
        <v>0</v>
      </c>
      <c r="L234" s="173">
        <f>(RANK(K234,$K$225:$K$258,0))</f>
        <v>1</v>
      </c>
      <c r="M234" s="35"/>
      <c r="N234" s="35"/>
      <c r="O234" s="35"/>
      <c r="P234" s="35"/>
      <c r="Q234" s="35"/>
      <c r="R234" s="251"/>
      <c r="S234" s="251"/>
      <c r="T234" s="41"/>
      <c r="U234" s="41"/>
      <c r="V234" s="41"/>
      <c r="W234" s="41"/>
      <c r="X234" s="35"/>
      <c r="Y234" s="35"/>
    </row>
    <row r="235" spans="2:25" ht="16.5" thickBot="1">
      <c r="B235" s="35"/>
      <c r="C235" s="35"/>
      <c r="D235" s="44">
        <f t="shared" si="26"/>
        <v>11</v>
      </c>
      <c r="E235" s="238" t="str">
        <f t="shared" si="26"/>
        <v>بقة  احمد</v>
      </c>
      <c r="F235" s="238"/>
      <c r="G235" s="238"/>
      <c r="H235" s="46"/>
      <c r="I235" s="46"/>
      <c r="J235" s="46"/>
      <c r="K235" s="46">
        <f t="shared" si="27"/>
        <v>0</v>
      </c>
      <c r="L235" s="173">
        <f>(RANK(K235,$K$225:$K$258,0))</f>
        <v>1</v>
      </c>
      <c r="M235" s="35"/>
      <c r="N235" s="35"/>
      <c r="O235" s="35"/>
      <c r="P235" s="35"/>
      <c r="Q235" s="35"/>
      <c r="R235" s="251"/>
      <c r="S235" s="251"/>
      <c r="T235" s="41"/>
      <c r="U235" s="41"/>
      <c r="V235" s="41"/>
      <c r="W235" s="41"/>
      <c r="X235" s="35"/>
      <c r="Y235" s="35"/>
    </row>
    <row r="236" spans="2:25" ht="16.5" thickBot="1">
      <c r="B236" s="35"/>
      <c r="C236" s="35"/>
      <c r="D236" s="44">
        <f t="shared" si="26"/>
        <v>12</v>
      </c>
      <c r="E236" s="238" t="str">
        <f t="shared" si="26"/>
        <v xml:space="preserve">سماصري محمد شكيب </v>
      </c>
      <c r="F236" s="238"/>
      <c r="G236" s="238"/>
      <c r="H236" s="46"/>
      <c r="I236" s="46"/>
      <c r="J236" s="46"/>
      <c r="K236" s="46">
        <f t="shared" si="27"/>
        <v>0</v>
      </c>
      <c r="L236" s="173">
        <f>(RANK(K236,$K$225:$K$258,0))</f>
        <v>1</v>
      </c>
      <c r="M236" s="35"/>
      <c r="N236" s="35"/>
      <c r="O236" s="35"/>
      <c r="P236" s="35"/>
      <c r="Q236" s="35"/>
      <c r="R236" s="251"/>
      <c r="S236" s="251"/>
      <c r="T236" s="41"/>
      <c r="U236" s="41"/>
      <c r="V236" s="41"/>
      <c r="W236" s="41"/>
      <c r="X236" s="35"/>
      <c r="Y236" s="35"/>
    </row>
    <row r="237" spans="2:25" ht="16.5" thickBot="1">
      <c r="B237" s="35"/>
      <c r="C237" s="35"/>
      <c r="D237" s="44">
        <f t="shared" si="26"/>
        <v>13</v>
      </c>
      <c r="E237" s="238" t="str">
        <f t="shared" si="26"/>
        <v>مداح رؤوف</v>
      </c>
      <c r="F237" s="238"/>
      <c r="G237" s="238"/>
      <c r="H237" s="46"/>
      <c r="I237" s="46"/>
      <c r="J237" s="46"/>
      <c r="K237" s="46">
        <f t="shared" si="27"/>
        <v>0</v>
      </c>
      <c r="L237" s="173">
        <f>(RANK(K237,$K$225:$K$258,0))</f>
        <v>1</v>
      </c>
      <c r="M237" s="35"/>
      <c r="N237" s="35"/>
      <c r="O237" s="35"/>
      <c r="P237" s="35"/>
      <c r="Q237" s="35"/>
      <c r="R237" s="251"/>
      <c r="S237" s="251"/>
      <c r="T237" s="41"/>
      <c r="U237" s="41"/>
      <c r="V237" s="41"/>
      <c r="W237" s="41"/>
      <c r="X237" s="35"/>
      <c r="Y237" s="35"/>
    </row>
    <row r="238" spans="2:25" ht="16.5" thickBot="1">
      <c r="B238" s="35"/>
      <c r="C238" s="35"/>
      <c r="D238" s="44">
        <f t="shared" si="26"/>
        <v>14</v>
      </c>
      <c r="E238" s="238" t="str">
        <f t="shared" si="26"/>
        <v>تفاح أحمد</v>
      </c>
      <c r="F238" s="238"/>
      <c r="G238" s="238"/>
      <c r="H238" s="46"/>
      <c r="I238" s="46"/>
      <c r="J238" s="46"/>
      <c r="K238" s="46">
        <f t="shared" si="27"/>
        <v>0</v>
      </c>
      <c r="L238" s="173">
        <f>(RANK(K238,$K$225:$K$258,0))</f>
        <v>1</v>
      </c>
      <c r="M238" s="35"/>
      <c r="N238" s="35"/>
      <c r="O238" s="35"/>
      <c r="P238" s="35"/>
      <c r="Q238" s="35"/>
      <c r="R238" s="251"/>
      <c r="S238" s="251"/>
      <c r="T238" s="41"/>
      <c r="U238" s="41"/>
      <c r="V238" s="41"/>
      <c r="W238" s="41"/>
      <c r="X238" s="35"/>
      <c r="Y238" s="35"/>
    </row>
    <row r="239" spans="2:25" ht="16.5" thickBot="1">
      <c r="B239" s="35"/>
      <c r="C239" s="35"/>
      <c r="D239" s="44">
        <f t="shared" si="26"/>
        <v>15</v>
      </c>
      <c r="E239" s="238" t="str">
        <f t="shared" si="26"/>
        <v xml:space="preserve">الشاوي غزيل </v>
      </c>
      <c r="F239" s="238"/>
      <c r="G239" s="238"/>
      <c r="H239" s="46"/>
      <c r="I239" s="46"/>
      <c r="J239" s="46"/>
      <c r="K239" s="46">
        <f t="shared" si="27"/>
        <v>0</v>
      </c>
      <c r="L239" s="173">
        <f>(RANK(K239,$K$225:$K$258,0))</f>
        <v>1</v>
      </c>
      <c r="M239" s="35"/>
      <c r="N239" s="35"/>
      <c r="O239" s="35"/>
      <c r="P239" s="35"/>
      <c r="Q239" s="35"/>
      <c r="R239" s="251"/>
      <c r="S239" s="251"/>
      <c r="T239" s="41"/>
      <c r="U239" s="41"/>
      <c r="V239" s="41"/>
      <c r="W239" s="41"/>
      <c r="X239" s="35"/>
      <c r="Y239" s="35"/>
    </row>
    <row r="240" spans="2:25" ht="16.5" thickBot="1">
      <c r="B240" s="35"/>
      <c r="C240" s="35"/>
      <c r="D240" s="44">
        <f t="shared" si="26"/>
        <v>16</v>
      </c>
      <c r="E240" s="238" t="str">
        <f t="shared" si="26"/>
        <v xml:space="preserve">دوارة ناريمان ريمة </v>
      </c>
      <c r="F240" s="238"/>
      <c r="G240" s="238"/>
      <c r="H240" s="46"/>
      <c r="I240" s="46"/>
      <c r="J240" s="46"/>
      <c r="K240" s="46">
        <f t="shared" si="27"/>
        <v>0</v>
      </c>
      <c r="L240" s="173">
        <f>(RANK(K240,$K$225:$K$258,0))</f>
        <v>1</v>
      </c>
      <c r="M240" s="35"/>
      <c r="N240" s="35"/>
      <c r="O240" s="35"/>
      <c r="P240" s="35"/>
      <c r="Q240" s="35"/>
      <c r="R240" s="251"/>
      <c r="S240" s="251"/>
      <c r="T240" s="41"/>
      <c r="U240" s="41"/>
      <c r="V240" s="41"/>
      <c r="W240" s="41"/>
      <c r="X240" s="35"/>
      <c r="Y240" s="35"/>
    </row>
    <row r="241" spans="2:25" ht="16.5" thickBot="1">
      <c r="B241" s="35"/>
      <c r="C241" s="35"/>
      <c r="D241" s="44">
        <f t="shared" si="26"/>
        <v>17</v>
      </c>
      <c r="E241" s="238" t="str">
        <f t="shared" si="26"/>
        <v xml:space="preserve">عسلوني عائشة </v>
      </c>
      <c r="F241" s="238"/>
      <c r="G241" s="238"/>
      <c r="H241" s="46"/>
      <c r="I241" s="46"/>
      <c r="J241" s="46"/>
      <c r="K241" s="46">
        <f t="shared" si="27"/>
        <v>0</v>
      </c>
      <c r="L241" s="173">
        <f>(RANK(K241,$K$225:$K$258,0))</f>
        <v>1</v>
      </c>
      <c r="M241" s="35"/>
      <c r="N241" s="35"/>
      <c r="O241" s="35"/>
      <c r="P241" s="35"/>
      <c r="Q241" s="35"/>
      <c r="R241" s="251"/>
      <c r="S241" s="251"/>
      <c r="T241" s="41"/>
      <c r="U241" s="41"/>
      <c r="V241" s="41"/>
      <c r="W241" s="41"/>
      <c r="X241" s="35"/>
      <c r="Y241" s="35"/>
    </row>
    <row r="242" spans="2:25" ht="16.5" thickBot="1">
      <c r="B242" s="35"/>
      <c r="C242" s="35"/>
      <c r="D242" s="44">
        <f t="shared" si="26"/>
        <v>18</v>
      </c>
      <c r="E242" s="238" t="str">
        <f t="shared" si="26"/>
        <v>طريعة  وردة</v>
      </c>
      <c r="F242" s="238"/>
      <c r="G242" s="238"/>
      <c r="H242" s="46"/>
      <c r="I242" s="46"/>
      <c r="J242" s="46"/>
      <c r="K242" s="46">
        <f t="shared" si="27"/>
        <v>0</v>
      </c>
      <c r="L242" s="173">
        <f>(RANK(K242,$K$225:$K$258,0))</f>
        <v>1</v>
      </c>
      <c r="M242" s="35"/>
      <c r="N242" s="35"/>
      <c r="O242" s="35"/>
      <c r="P242" s="35"/>
      <c r="Q242" s="35"/>
      <c r="R242" s="251"/>
      <c r="S242" s="251"/>
      <c r="T242" s="41"/>
      <c r="U242" s="41"/>
      <c r="V242" s="41"/>
      <c r="W242" s="41"/>
      <c r="X242" s="35"/>
      <c r="Y242" s="35"/>
    </row>
    <row r="243" spans="2:25" ht="16.5" thickBot="1">
      <c r="B243" s="35"/>
      <c r="C243" s="35"/>
      <c r="D243" s="44">
        <f t="shared" si="26"/>
        <v>19</v>
      </c>
      <c r="E243" s="238" t="str">
        <f t="shared" si="26"/>
        <v xml:space="preserve">مداح ياسمين </v>
      </c>
      <c r="F243" s="238"/>
      <c r="G243" s="238"/>
      <c r="H243" s="46"/>
      <c r="I243" s="46"/>
      <c r="J243" s="46"/>
      <c r="K243" s="46">
        <f t="shared" si="27"/>
        <v>0</v>
      </c>
      <c r="L243" s="173">
        <f>(RANK(K243,$K$225:$K$258,0))</f>
        <v>1</v>
      </c>
      <c r="M243" s="35"/>
      <c r="N243" s="35"/>
      <c r="O243" s="35"/>
      <c r="P243" s="35"/>
      <c r="Q243" s="35"/>
      <c r="R243" s="251"/>
      <c r="S243" s="251"/>
      <c r="T243" s="41"/>
      <c r="U243" s="41"/>
      <c r="V243" s="41"/>
      <c r="W243" s="41"/>
      <c r="X243" s="35"/>
      <c r="Y243" s="35"/>
    </row>
    <row r="244" spans="2:25" ht="16.5" thickBot="1">
      <c r="B244" s="35"/>
      <c r="C244" s="35"/>
      <c r="D244" s="44">
        <f t="shared" ref="D244:E258" si="28">D189</f>
        <v>20</v>
      </c>
      <c r="E244" s="238" t="str">
        <f t="shared" si="28"/>
        <v xml:space="preserve">شيبوط رؤى </v>
      </c>
      <c r="F244" s="238"/>
      <c r="G244" s="238"/>
      <c r="H244" s="46"/>
      <c r="I244" s="46"/>
      <c r="J244" s="46"/>
      <c r="K244" s="46">
        <f t="shared" si="27"/>
        <v>0</v>
      </c>
      <c r="L244" s="173">
        <f>(RANK(K244,$K$225:$K$258,0))</f>
        <v>1</v>
      </c>
      <c r="M244" s="35"/>
      <c r="N244" s="35"/>
      <c r="O244" s="35"/>
      <c r="P244" s="35"/>
      <c r="Q244" s="35"/>
      <c r="R244" s="251"/>
      <c r="S244" s="251"/>
      <c r="T244" s="41"/>
      <c r="U244" s="41"/>
      <c r="V244" s="41"/>
      <c r="W244" s="41"/>
      <c r="X244" s="35"/>
      <c r="Y244" s="35"/>
    </row>
    <row r="245" spans="2:25" ht="16.5" thickBot="1">
      <c r="B245" s="35"/>
      <c r="C245" s="35"/>
      <c r="D245" s="44">
        <f t="shared" si="28"/>
        <v>21</v>
      </c>
      <c r="E245" s="238" t="str">
        <f t="shared" si="28"/>
        <v>شواطح فريدة</v>
      </c>
      <c r="F245" s="238"/>
      <c r="G245" s="238"/>
      <c r="H245" s="46"/>
      <c r="I245" s="46"/>
      <c r="J245" s="46"/>
      <c r="K245" s="46">
        <f t="shared" si="27"/>
        <v>0</v>
      </c>
      <c r="L245" s="173">
        <f>(RANK(K245,$K$225:$K$258,0))</f>
        <v>1</v>
      </c>
      <c r="M245" s="35"/>
      <c r="N245" s="35"/>
      <c r="O245" s="35"/>
      <c r="P245" s="35"/>
      <c r="Q245" s="35"/>
      <c r="R245" s="251"/>
      <c r="S245" s="251"/>
      <c r="T245" s="41"/>
      <c r="U245" s="41"/>
      <c r="V245" s="41"/>
      <c r="W245" s="41"/>
      <c r="X245" s="35"/>
      <c r="Y245" s="35"/>
    </row>
    <row r="246" spans="2:25" ht="16.5" thickBot="1">
      <c r="B246" s="35"/>
      <c r="C246" s="35"/>
      <c r="D246" s="44">
        <f t="shared" si="28"/>
        <v>22</v>
      </c>
      <c r="E246" s="238" t="str">
        <f t="shared" si="28"/>
        <v>دعلوس الغالية</v>
      </c>
      <c r="F246" s="238"/>
      <c r="G246" s="238"/>
      <c r="H246" s="46"/>
      <c r="I246" s="46"/>
      <c r="J246" s="46"/>
      <c r="K246" s="46">
        <f t="shared" si="27"/>
        <v>0</v>
      </c>
      <c r="L246" s="173">
        <f>(RANK(K246,$K$225:$K$258,0))</f>
        <v>1</v>
      </c>
      <c r="M246" s="35"/>
      <c r="N246" s="35"/>
      <c r="O246" s="35"/>
      <c r="P246" s="35"/>
      <c r="Q246" s="35"/>
      <c r="R246" s="251"/>
      <c r="S246" s="251"/>
      <c r="T246" s="41"/>
      <c r="U246" s="41"/>
      <c r="V246" s="41"/>
      <c r="W246" s="41"/>
      <c r="X246" s="35"/>
      <c r="Y246" s="35"/>
    </row>
    <row r="247" spans="2:25" ht="16.5" thickBot="1">
      <c r="B247" s="35"/>
      <c r="C247" s="35"/>
      <c r="D247" s="44">
        <f t="shared" si="28"/>
        <v>23</v>
      </c>
      <c r="E247" s="238" t="str">
        <f t="shared" si="28"/>
        <v>لحول آلاء كوثر</v>
      </c>
      <c r="F247" s="238"/>
      <c r="G247" s="238"/>
      <c r="H247" s="46"/>
      <c r="I247" s="46"/>
      <c r="J247" s="46"/>
      <c r="K247" s="46">
        <f t="shared" si="27"/>
        <v>0</v>
      </c>
      <c r="L247" s="173">
        <f>(RANK(K247,$K$225:$K$258,0))</f>
        <v>1</v>
      </c>
      <c r="M247" s="35"/>
      <c r="N247" s="35"/>
      <c r="O247" s="35"/>
      <c r="P247" s="35"/>
      <c r="Q247" s="35"/>
      <c r="R247" s="251"/>
      <c r="S247" s="251"/>
      <c r="T247" s="41"/>
      <c r="U247" s="41"/>
      <c r="V247" s="41"/>
      <c r="W247" s="41"/>
      <c r="X247" s="35"/>
      <c r="Y247" s="35"/>
    </row>
    <row r="248" spans="2:25" ht="16.5" thickBot="1">
      <c r="B248" s="35"/>
      <c r="C248" s="35"/>
      <c r="D248" s="44">
        <f t="shared" si="28"/>
        <v>24</v>
      </c>
      <c r="E248" s="238" t="str">
        <f t="shared" si="28"/>
        <v>حيرش أميمة وصال</v>
      </c>
      <c r="F248" s="238"/>
      <c r="G248" s="238"/>
      <c r="H248" s="46"/>
      <c r="I248" s="46"/>
      <c r="J248" s="46"/>
      <c r="K248" s="46">
        <f t="shared" si="27"/>
        <v>0</v>
      </c>
      <c r="L248" s="173">
        <f>(RANK(K248,$K$225:$K$258,0))</f>
        <v>1</v>
      </c>
      <c r="M248" s="35"/>
      <c r="N248" s="35"/>
      <c r="O248" s="35"/>
      <c r="P248" s="35"/>
      <c r="Q248" s="35"/>
      <c r="R248" s="251"/>
      <c r="S248" s="251"/>
      <c r="T248" s="41"/>
      <c r="U248" s="41"/>
      <c r="V248" s="41"/>
      <c r="W248" s="41"/>
      <c r="X248" s="35"/>
      <c r="Y248" s="35"/>
    </row>
    <row r="249" spans="2:25" ht="16.5" thickBot="1">
      <c r="B249" s="35"/>
      <c r="C249" s="35"/>
      <c r="D249" s="44">
        <f t="shared" si="28"/>
        <v>25</v>
      </c>
      <c r="E249" s="238" t="str">
        <f t="shared" si="28"/>
        <v xml:space="preserve">سليماني أميمة </v>
      </c>
      <c r="F249" s="238"/>
      <c r="G249" s="238"/>
      <c r="H249" s="46"/>
      <c r="I249" s="46"/>
      <c r="J249" s="46"/>
      <c r="K249" s="46">
        <f t="shared" si="27"/>
        <v>0</v>
      </c>
      <c r="L249" s="173">
        <f>(RANK(K249,$K$225:$K$258,0))</f>
        <v>1</v>
      </c>
      <c r="M249" s="35"/>
      <c r="N249" s="35"/>
      <c r="O249" s="35"/>
      <c r="P249" s="35"/>
      <c r="Q249" s="35"/>
      <c r="R249" s="251"/>
      <c r="S249" s="251"/>
      <c r="T249" s="41"/>
      <c r="U249" s="41"/>
      <c r="V249" s="41"/>
      <c r="W249" s="41"/>
      <c r="X249" s="35"/>
      <c r="Y249" s="35"/>
    </row>
    <row r="250" spans="2:25" ht="16.5" thickBot="1">
      <c r="B250" s="35"/>
      <c r="C250" s="35"/>
      <c r="D250" s="44">
        <f t="shared" si="28"/>
        <v>26</v>
      </c>
      <c r="E250" s="238" t="str">
        <f t="shared" si="28"/>
        <v>خديوي ريم</v>
      </c>
      <c r="F250" s="238"/>
      <c r="G250" s="238"/>
      <c r="H250" s="46"/>
      <c r="I250" s="46"/>
      <c r="J250" s="46"/>
      <c r="K250" s="46">
        <f t="shared" si="27"/>
        <v>0</v>
      </c>
      <c r="L250" s="173">
        <f>(RANK(K250,$K$225:$K$258,0))</f>
        <v>1</v>
      </c>
      <c r="M250" s="35"/>
      <c r="N250" s="35"/>
      <c r="O250" s="35"/>
      <c r="P250" s="35"/>
      <c r="Q250" s="35"/>
      <c r="R250" s="251"/>
      <c r="S250" s="251"/>
      <c r="T250" s="41"/>
      <c r="U250" s="41"/>
      <c r="V250" s="41"/>
      <c r="W250" s="41"/>
      <c r="X250" s="35"/>
      <c r="Y250" s="35"/>
    </row>
    <row r="251" spans="2:25" ht="16.5" thickBot="1">
      <c r="B251" s="35"/>
      <c r="C251" s="35"/>
      <c r="D251" s="44">
        <f t="shared" si="28"/>
        <v>27</v>
      </c>
      <c r="E251" s="238" t="str">
        <f t="shared" si="28"/>
        <v>عالب نورالهدى</v>
      </c>
      <c r="F251" s="238"/>
      <c r="G251" s="238"/>
      <c r="H251" s="46"/>
      <c r="I251" s="46"/>
      <c r="J251" s="46"/>
      <c r="K251" s="46">
        <f t="shared" si="27"/>
        <v>0</v>
      </c>
      <c r="L251" s="173">
        <f>(RANK(K251,$K$225:$K$258,0))</f>
        <v>1</v>
      </c>
      <c r="M251" s="35"/>
      <c r="N251" s="35"/>
      <c r="O251" s="35"/>
      <c r="P251" s="35"/>
      <c r="Q251" s="35"/>
      <c r="R251" s="251"/>
      <c r="S251" s="251"/>
      <c r="T251" s="41"/>
      <c r="U251" s="41"/>
      <c r="V251" s="41"/>
      <c r="W251" s="41"/>
      <c r="X251" s="35"/>
      <c r="Y251" s="35"/>
    </row>
    <row r="252" spans="2:25" ht="16.5" thickBot="1">
      <c r="B252" s="35"/>
      <c r="C252" s="35"/>
      <c r="D252" s="44">
        <f t="shared" si="28"/>
        <v>28</v>
      </c>
      <c r="E252" s="238" t="str">
        <f t="shared" si="28"/>
        <v>زهار امينة</v>
      </c>
      <c r="F252" s="238"/>
      <c r="G252" s="238"/>
      <c r="H252" s="46"/>
      <c r="I252" s="46"/>
      <c r="J252" s="46"/>
      <c r="K252" s="46">
        <f t="shared" si="27"/>
        <v>0</v>
      </c>
      <c r="L252" s="173">
        <f>(RANK(K252,$K$225:$K$258,0))</f>
        <v>1</v>
      </c>
      <c r="M252" s="35"/>
      <c r="N252" s="35"/>
      <c r="O252" s="35"/>
      <c r="P252" s="35"/>
      <c r="Q252" s="35"/>
      <c r="R252" s="251"/>
      <c r="S252" s="251"/>
      <c r="T252" s="41"/>
      <c r="U252" s="41"/>
      <c r="V252" s="41"/>
      <c r="W252" s="41"/>
      <c r="X252" s="35"/>
      <c r="Y252" s="35"/>
    </row>
    <row r="253" spans="2:25" ht="16.5" thickBot="1">
      <c r="B253" s="35"/>
      <c r="C253" s="35"/>
      <c r="D253" s="44">
        <f t="shared" si="28"/>
        <v>29</v>
      </c>
      <c r="E253" s="238" t="str">
        <f t="shared" si="28"/>
        <v>خذير حليمة</v>
      </c>
      <c r="F253" s="238"/>
      <c r="G253" s="238"/>
      <c r="H253" s="46"/>
      <c r="I253" s="46"/>
      <c r="J253" s="46"/>
      <c r="K253" s="46">
        <f t="shared" si="27"/>
        <v>0</v>
      </c>
      <c r="L253" s="173">
        <f>(RANK(K253,$K$225:$K$258,0))</f>
        <v>1</v>
      </c>
      <c r="M253" s="35"/>
      <c r="N253" s="35"/>
      <c r="O253" s="35"/>
      <c r="P253" s="35"/>
      <c r="Q253" s="35"/>
      <c r="R253" s="251"/>
      <c r="S253" s="251"/>
      <c r="T253" s="41"/>
      <c r="U253" s="41"/>
      <c r="V253" s="41"/>
      <c r="W253" s="41"/>
      <c r="X253" s="35"/>
      <c r="Y253" s="35"/>
    </row>
    <row r="254" spans="2:25" ht="16.5" thickBot="1">
      <c r="B254" s="35"/>
      <c r="C254" s="35"/>
      <c r="D254" s="44">
        <f t="shared" si="28"/>
        <v>30</v>
      </c>
      <c r="E254" s="238" t="str">
        <f t="shared" si="28"/>
        <v>سلت ماريا غفران</v>
      </c>
      <c r="F254" s="238"/>
      <c r="G254" s="238"/>
      <c r="H254" s="46"/>
      <c r="I254" s="46"/>
      <c r="J254" s="46"/>
      <c r="K254" s="46">
        <f t="shared" si="27"/>
        <v>0</v>
      </c>
      <c r="L254" s="173">
        <f>(RANK(K254,$K$225:$K$258,0))</f>
        <v>1</v>
      </c>
      <c r="M254" s="35"/>
      <c r="N254" s="35"/>
      <c r="O254" s="35"/>
      <c r="P254" s="35"/>
      <c r="Q254" s="35"/>
      <c r="R254" s="251"/>
      <c r="S254" s="251"/>
      <c r="T254" s="41"/>
      <c r="U254" s="41"/>
      <c r="V254" s="41"/>
      <c r="W254" s="41"/>
      <c r="X254" s="35"/>
      <c r="Y254" s="35"/>
    </row>
    <row r="255" spans="2:25" ht="16.5" thickBot="1">
      <c r="B255" s="35"/>
      <c r="C255" s="35"/>
      <c r="D255" s="44">
        <f t="shared" si="28"/>
        <v>31</v>
      </c>
      <c r="E255" s="238" t="str">
        <f t="shared" si="28"/>
        <v>هرماس منى ام النون</v>
      </c>
      <c r="F255" s="238"/>
      <c r="G255" s="238"/>
      <c r="H255" s="46"/>
      <c r="I255" s="46"/>
      <c r="J255" s="46"/>
      <c r="K255" s="46">
        <f t="shared" si="27"/>
        <v>0</v>
      </c>
      <c r="L255" s="173">
        <f>(RANK(K255,$K$225:$K$258,0))</f>
        <v>1</v>
      </c>
      <c r="M255" s="35"/>
      <c r="N255" s="35"/>
      <c r="O255" s="35"/>
      <c r="P255" s="35"/>
      <c r="Q255" s="35"/>
      <c r="R255" s="251"/>
      <c r="S255" s="251"/>
      <c r="T255" s="41"/>
      <c r="U255" s="41"/>
      <c r="V255" s="41"/>
      <c r="W255" s="41"/>
      <c r="X255" s="35"/>
      <c r="Y255" s="35"/>
    </row>
    <row r="256" spans="2:25" ht="16.5" thickBot="1">
      <c r="B256" s="35"/>
      <c r="C256" s="35"/>
      <c r="D256" s="44">
        <f t="shared" si="28"/>
        <v>32</v>
      </c>
      <c r="E256" s="238" t="str">
        <f t="shared" si="28"/>
        <v>مجبري هبة</v>
      </c>
      <c r="F256" s="238"/>
      <c r="G256" s="238"/>
      <c r="H256" s="46"/>
      <c r="I256" s="46"/>
      <c r="J256" s="46"/>
      <c r="K256" s="46">
        <f t="shared" si="27"/>
        <v>0</v>
      </c>
      <c r="L256" s="173">
        <f>(RANK(K256,$K$225:$K$258,0))</f>
        <v>1</v>
      </c>
      <c r="M256" s="35"/>
      <c r="N256" s="35"/>
      <c r="O256" s="35"/>
      <c r="P256" s="35"/>
      <c r="Q256" s="35"/>
      <c r="R256" s="251"/>
      <c r="S256" s="251"/>
      <c r="T256" s="41"/>
      <c r="U256" s="41"/>
      <c r="V256" s="41"/>
      <c r="W256" s="41"/>
      <c r="X256" s="35"/>
      <c r="Y256" s="35"/>
    </row>
    <row r="257" spans="2:25" ht="16.5" thickBot="1">
      <c r="B257" s="35"/>
      <c r="C257" s="35"/>
      <c r="D257" s="44">
        <f t="shared" si="28"/>
        <v>33</v>
      </c>
      <c r="E257" s="238" t="str">
        <f t="shared" si="28"/>
        <v>العشمي سهيلة</v>
      </c>
      <c r="F257" s="238"/>
      <c r="G257" s="238"/>
      <c r="H257" s="46"/>
      <c r="I257" s="46"/>
      <c r="J257" s="46"/>
      <c r="K257" s="46">
        <f t="shared" si="27"/>
        <v>0</v>
      </c>
      <c r="L257" s="173">
        <f>(RANK(K257,$K$225:$K$258,0))</f>
        <v>1</v>
      </c>
      <c r="M257" s="35"/>
      <c r="N257" s="35"/>
      <c r="O257" s="35"/>
      <c r="P257" s="35"/>
      <c r="Q257" s="35"/>
      <c r="R257" s="251"/>
      <c r="S257" s="251"/>
      <c r="T257" s="41"/>
      <c r="U257" s="41"/>
      <c r="V257" s="41"/>
      <c r="W257" s="41"/>
      <c r="X257" s="35"/>
      <c r="Y257" s="35"/>
    </row>
    <row r="258" spans="2:25" ht="16.5" thickBot="1">
      <c r="B258" s="35"/>
      <c r="C258" s="35"/>
      <c r="D258" s="44">
        <f t="shared" si="28"/>
        <v>34</v>
      </c>
      <c r="E258" s="238" t="str">
        <f t="shared" si="28"/>
        <v>فتيلينة مريم</v>
      </c>
      <c r="F258" s="238"/>
      <c r="G258" s="238"/>
      <c r="H258" s="46"/>
      <c r="I258" s="46"/>
      <c r="J258" s="46"/>
      <c r="K258" s="46">
        <f t="shared" si="27"/>
        <v>0</v>
      </c>
      <c r="L258" s="173">
        <f>(RANK(K258,$K$225:$K$258,0))</f>
        <v>1</v>
      </c>
      <c r="M258" s="35"/>
      <c r="N258" s="35"/>
      <c r="O258" s="35"/>
      <c r="P258" s="35"/>
      <c r="Q258" s="35"/>
      <c r="R258" s="251"/>
      <c r="S258" s="251"/>
      <c r="T258" s="41"/>
      <c r="U258" s="41"/>
      <c r="V258" s="41"/>
      <c r="W258" s="41"/>
      <c r="X258" s="35"/>
      <c r="Y258" s="35"/>
    </row>
    <row r="259" spans="2:25" ht="16.5" thickBot="1">
      <c r="B259" s="42"/>
      <c r="C259" s="42"/>
      <c r="D259" s="44"/>
      <c r="E259" s="238" t="str">
        <f t="shared" ref="E259" si="29">E204</f>
        <v>المجموع</v>
      </c>
      <c r="F259" s="238"/>
      <c r="G259" s="238"/>
      <c r="H259" s="46">
        <f>SUM(H225:H258)</f>
        <v>0</v>
      </c>
      <c r="I259" s="46">
        <f>SUM(I225:I258)</f>
        <v>0</v>
      </c>
      <c r="J259" s="46">
        <f>SUM(J225:J258)</f>
        <v>0</v>
      </c>
      <c r="K259" s="46">
        <f t="shared" si="27"/>
        <v>0</v>
      </c>
      <c r="L259" s="42"/>
      <c r="M259" s="42"/>
      <c r="N259" s="42"/>
      <c r="O259" s="42"/>
      <c r="P259" s="42"/>
      <c r="Q259" s="42"/>
      <c r="R259" s="43"/>
      <c r="S259" s="43"/>
      <c r="T259" s="41"/>
      <c r="U259" s="41"/>
      <c r="V259" s="41"/>
      <c r="W259" s="41"/>
      <c r="X259" s="42"/>
      <c r="Y259" s="42"/>
    </row>
    <row r="260" spans="2:25" ht="16.5" thickBot="1">
      <c r="B260" s="35"/>
      <c r="C260" s="35"/>
      <c r="D260" s="243" t="str">
        <f>D205</f>
        <v>معدل المواد</v>
      </c>
      <c r="E260" s="243"/>
      <c r="F260" s="243"/>
      <c r="G260" s="243"/>
      <c r="H260" s="46">
        <f>H259/معلومات!K21</f>
        <v>0</v>
      </c>
      <c r="I260" s="46">
        <f>I259/معلومات!K21</f>
        <v>0</v>
      </c>
      <c r="J260" s="46">
        <f>J259/معلومات!K21</f>
        <v>0</v>
      </c>
      <c r="K260" s="46">
        <f t="shared" si="27"/>
        <v>0</v>
      </c>
      <c r="L260" s="35"/>
      <c r="M260" s="35"/>
      <c r="N260" s="35"/>
      <c r="O260" s="35"/>
      <c r="P260" s="35"/>
      <c r="Q260" s="35"/>
      <c r="R260" s="251"/>
      <c r="S260" s="251"/>
      <c r="T260" s="41"/>
      <c r="U260" s="41"/>
      <c r="V260" s="41"/>
      <c r="W260" s="41"/>
      <c r="X260" s="35"/>
      <c r="Y260" s="35"/>
    </row>
    <row r="261" spans="2:25" ht="15.75">
      <c r="B261" s="35"/>
      <c r="C261" s="307" t="str">
        <f>D206</f>
        <v>توقيع السيد الاستاذ:</v>
      </c>
      <c r="D261" s="307"/>
      <c r="E261" s="307"/>
      <c r="F261" s="35"/>
      <c r="G261" s="35"/>
      <c r="H261" s="35"/>
      <c r="I261" s="35"/>
      <c r="J261" s="35"/>
      <c r="K261" s="242" t="str">
        <f>K206</f>
        <v>توقيع السيد المديـر:</v>
      </c>
      <c r="L261" s="242"/>
      <c r="M261" s="35"/>
      <c r="N261" s="35"/>
      <c r="O261" s="35"/>
      <c r="P261" s="35"/>
      <c r="Q261" s="35"/>
      <c r="R261" s="251"/>
      <c r="S261" s="251"/>
      <c r="T261" s="41"/>
      <c r="U261" s="41"/>
      <c r="V261" s="41"/>
      <c r="W261" s="41"/>
      <c r="X261" s="35"/>
      <c r="Y261" s="35"/>
    </row>
    <row r="262" spans="2:25" ht="15.75"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242"/>
      <c r="R262" s="242"/>
      <c r="S262" s="35"/>
      <c r="T262" s="35"/>
      <c r="U262" s="35"/>
      <c r="V262" s="35"/>
      <c r="W262" s="242"/>
      <c r="X262" s="242"/>
      <c r="Y262" s="35"/>
    </row>
  </sheetData>
  <mergeCells count="479">
    <mergeCell ref="Q262:R262"/>
    <mergeCell ref="W262:X262"/>
    <mergeCell ref="P220:S220"/>
    <mergeCell ref="W220:Y220"/>
    <mergeCell ref="D260:G260"/>
    <mergeCell ref="D205:G205"/>
    <mergeCell ref="Q205:S205"/>
    <mergeCell ref="R252:S252"/>
    <mergeCell ref="R253:S253"/>
    <mergeCell ref="R254:S254"/>
    <mergeCell ref="R255:S255"/>
    <mergeCell ref="R256:S256"/>
    <mergeCell ref="R257:S257"/>
    <mergeCell ref="R258:S258"/>
    <mergeCell ref="R260:S260"/>
    <mergeCell ref="R261:S261"/>
    <mergeCell ref="R243:S243"/>
    <mergeCell ref="R244:S244"/>
    <mergeCell ref="C261:E261"/>
    <mergeCell ref="R249:S249"/>
    <mergeCell ref="R250:S250"/>
    <mergeCell ref="R251:S251"/>
    <mergeCell ref="R234:S234"/>
    <mergeCell ref="R235:S235"/>
    <mergeCell ref="R236:S236"/>
    <mergeCell ref="R237:S237"/>
    <mergeCell ref="R238:S238"/>
    <mergeCell ref="R239:S239"/>
    <mergeCell ref="R240:S240"/>
    <mergeCell ref="R241:S241"/>
    <mergeCell ref="R242:S242"/>
    <mergeCell ref="R229:S229"/>
    <mergeCell ref="R230:S230"/>
    <mergeCell ref="R231:S231"/>
    <mergeCell ref="R232:S232"/>
    <mergeCell ref="R233:S233"/>
    <mergeCell ref="R245:S245"/>
    <mergeCell ref="R246:S246"/>
    <mergeCell ref="R247:S247"/>
    <mergeCell ref="R248:S248"/>
    <mergeCell ref="P223:S223"/>
    <mergeCell ref="W221:Y221"/>
    <mergeCell ref="W222:Y222"/>
    <mergeCell ref="W223:Y223"/>
    <mergeCell ref="T222:V222"/>
    <mergeCell ref="R225:S225"/>
    <mergeCell ref="R226:S226"/>
    <mergeCell ref="R227:S227"/>
    <mergeCell ref="R228:S228"/>
    <mergeCell ref="R200:S200"/>
    <mergeCell ref="R201:S201"/>
    <mergeCell ref="R202:S202"/>
    <mergeCell ref="R203:S203"/>
    <mergeCell ref="W206:X206"/>
    <mergeCell ref="S218:V218"/>
    <mergeCell ref="T219:V219"/>
    <mergeCell ref="P221:S221"/>
    <mergeCell ref="P222:S222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R182:S182"/>
    <mergeCell ref="R183:S183"/>
    <mergeCell ref="R184:S184"/>
    <mergeCell ref="R185:S185"/>
    <mergeCell ref="R186:S186"/>
    <mergeCell ref="R187:S187"/>
    <mergeCell ref="R188:S188"/>
    <mergeCell ref="R189:S189"/>
    <mergeCell ref="R190:S190"/>
    <mergeCell ref="R131:S131"/>
    <mergeCell ref="R132:S132"/>
    <mergeCell ref="R133:S133"/>
    <mergeCell ref="R134:S134"/>
    <mergeCell ref="R177:S177"/>
    <mergeCell ref="R178:S178"/>
    <mergeCell ref="R179:S179"/>
    <mergeCell ref="R180:S180"/>
    <mergeCell ref="R181:S181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R148:S148"/>
    <mergeCell ref="R169:S169"/>
    <mergeCell ref="R170:S170"/>
    <mergeCell ref="R171:S171"/>
    <mergeCell ref="R172:S172"/>
    <mergeCell ref="R173:S173"/>
    <mergeCell ref="R174:S174"/>
    <mergeCell ref="R175:S175"/>
    <mergeCell ref="R176:S176"/>
    <mergeCell ref="Q150:S150"/>
    <mergeCell ref="P151:Q151"/>
    <mergeCell ref="W151:X151"/>
    <mergeCell ref="S163:V163"/>
    <mergeCell ref="T164:V164"/>
    <mergeCell ref="P165:S165"/>
    <mergeCell ref="P166:S166"/>
    <mergeCell ref="P167:S167"/>
    <mergeCell ref="W165:Y165"/>
    <mergeCell ref="W166:Y166"/>
    <mergeCell ref="W167:Y167"/>
    <mergeCell ref="R135:S135"/>
    <mergeCell ref="R136:S136"/>
    <mergeCell ref="R137:S137"/>
    <mergeCell ref="R138:S138"/>
    <mergeCell ref="R139:S139"/>
    <mergeCell ref="K261:L261"/>
    <mergeCell ref="P110:S110"/>
    <mergeCell ref="P111:S111"/>
    <mergeCell ref="P112:S112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K206:L206"/>
    <mergeCell ref="K110:M110"/>
    <mergeCell ref="K111:M111"/>
    <mergeCell ref="K112:M112"/>
    <mergeCell ref="W110:Y110"/>
    <mergeCell ref="W111:Y111"/>
    <mergeCell ref="W112:Y112"/>
    <mergeCell ref="R114:S114"/>
    <mergeCell ref="R115:S115"/>
    <mergeCell ref="R116:S116"/>
    <mergeCell ref="R117:S117"/>
    <mergeCell ref="R118:S118"/>
    <mergeCell ref="R119:S119"/>
    <mergeCell ref="E252:G252"/>
    <mergeCell ref="E253:G253"/>
    <mergeCell ref="E254:G254"/>
    <mergeCell ref="E255:G255"/>
    <mergeCell ref="E256:G256"/>
    <mergeCell ref="E257:G257"/>
    <mergeCell ref="E258:G258"/>
    <mergeCell ref="E242:G242"/>
    <mergeCell ref="E243:G243"/>
    <mergeCell ref="E244:G244"/>
    <mergeCell ref="E245:G245"/>
    <mergeCell ref="E246:G246"/>
    <mergeCell ref="E247:G247"/>
    <mergeCell ref="E248:G248"/>
    <mergeCell ref="E249:G249"/>
    <mergeCell ref="E250:G250"/>
    <mergeCell ref="E234:G234"/>
    <mergeCell ref="E235:G235"/>
    <mergeCell ref="E236:G236"/>
    <mergeCell ref="E237:G237"/>
    <mergeCell ref="E238:G238"/>
    <mergeCell ref="E239:G239"/>
    <mergeCell ref="E240:G240"/>
    <mergeCell ref="E241:G241"/>
    <mergeCell ref="E251:G251"/>
    <mergeCell ref="E225:G225"/>
    <mergeCell ref="E226:G226"/>
    <mergeCell ref="E227:G227"/>
    <mergeCell ref="E228:G228"/>
    <mergeCell ref="E229:G229"/>
    <mergeCell ref="E230:G230"/>
    <mergeCell ref="E231:G231"/>
    <mergeCell ref="E232:G232"/>
    <mergeCell ref="E233:G233"/>
    <mergeCell ref="G218:J218"/>
    <mergeCell ref="H219:J219"/>
    <mergeCell ref="K220:M220"/>
    <mergeCell ref="K221:M221"/>
    <mergeCell ref="K222:M222"/>
    <mergeCell ref="B220:G220"/>
    <mergeCell ref="B221:G221"/>
    <mergeCell ref="B222:G222"/>
    <mergeCell ref="E224:G224"/>
    <mergeCell ref="S1:V1"/>
    <mergeCell ref="S2:V2"/>
    <mergeCell ref="R36:S36"/>
    <mergeCell ref="R37:S37"/>
    <mergeCell ref="R38:S38"/>
    <mergeCell ref="R39:S39"/>
    <mergeCell ref="R40:S40"/>
    <mergeCell ref="R31:S31"/>
    <mergeCell ref="R32:S32"/>
    <mergeCell ref="R33:S33"/>
    <mergeCell ref="R34:S34"/>
    <mergeCell ref="R35:S35"/>
    <mergeCell ref="R26:S26"/>
    <mergeCell ref="R27:S27"/>
    <mergeCell ref="R28:S28"/>
    <mergeCell ref="R29:S29"/>
    <mergeCell ref="R30:S30"/>
    <mergeCell ref="R21:S21"/>
    <mergeCell ref="R22:S22"/>
    <mergeCell ref="R23:S23"/>
    <mergeCell ref="R24:S24"/>
    <mergeCell ref="P3:R3"/>
    <mergeCell ref="P4:R4"/>
    <mergeCell ref="P5:R5"/>
    <mergeCell ref="R7:S7"/>
    <mergeCell ref="R8:S8"/>
    <mergeCell ref="R9:S9"/>
    <mergeCell ref="R10:S10"/>
    <mergeCell ref="E31:G31"/>
    <mergeCell ref="E32:G32"/>
    <mergeCell ref="E33:G33"/>
    <mergeCell ref="E24:G24"/>
    <mergeCell ref="E25:G25"/>
    <mergeCell ref="E26:G26"/>
    <mergeCell ref="E27:G27"/>
    <mergeCell ref="E28:G28"/>
    <mergeCell ref="H5:I5"/>
    <mergeCell ref="R25:S25"/>
    <mergeCell ref="R16:S16"/>
    <mergeCell ref="R17:S17"/>
    <mergeCell ref="R18:S18"/>
    <mergeCell ref="R19:S19"/>
    <mergeCell ref="R20:S20"/>
    <mergeCell ref="R11:S11"/>
    <mergeCell ref="R12:S12"/>
    <mergeCell ref="R13:S13"/>
    <mergeCell ref="R14:S14"/>
    <mergeCell ref="G1:J1"/>
    <mergeCell ref="E19:G19"/>
    <mergeCell ref="E20:G20"/>
    <mergeCell ref="E21:G21"/>
    <mergeCell ref="H2:J2"/>
    <mergeCell ref="E9:G9"/>
    <mergeCell ref="W4:Y4"/>
    <mergeCell ref="W5:Y5"/>
    <mergeCell ref="W44:X44"/>
    <mergeCell ref="E22:G22"/>
    <mergeCell ref="E23:G23"/>
    <mergeCell ref="E14:G14"/>
    <mergeCell ref="E15:G15"/>
    <mergeCell ref="E16:G16"/>
    <mergeCell ref="E17:G17"/>
    <mergeCell ref="E18:G18"/>
    <mergeCell ref="B5:F5"/>
    <mergeCell ref="B4:F4"/>
    <mergeCell ref="E39:G39"/>
    <mergeCell ref="E40:G40"/>
    <mergeCell ref="E7:G7"/>
    <mergeCell ref="E34:G34"/>
    <mergeCell ref="E35:G35"/>
    <mergeCell ref="G54:J54"/>
    <mergeCell ref="H55:J55"/>
    <mergeCell ref="T55:V55"/>
    <mergeCell ref="S54:V54"/>
    <mergeCell ref="E36:G36"/>
    <mergeCell ref="E37:G37"/>
    <mergeCell ref="E38:G38"/>
    <mergeCell ref="E8:G8"/>
    <mergeCell ref="E29:G29"/>
    <mergeCell ref="E30:G30"/>
    <mergeCell ref="E10:G10"/>
    <mergeCell ref="E11:G11"/>
    <mergeCell ref="E12:G12"/>
    <mergeCell ref="E13:G13"/>
    <mergeCell ref="R15:S15"/>
    <mergeCell ref="P44:Q44"/>
    <mergeCell ref="D43:G43"/>
    <mergeCell ref="Q43:S43"/>
    <mergeCell ref="E80:G80"/>
    <mergeCell ref="E81:G81"/>
    <mergeCell ref="E82:G82"/>
    <mergeCell ref="E83:G83"/>
    <mergeCell ref="B3:F3"/>
    <mergeCell ref="K3:M3"/>
    <mergeCell ref="K5:M5"/>
    <mergeCell ref="K4:M4"/>
    <mergeCell ref="W97:X97"/>
    <mergeCell ref="K97:L97"/>
    <mergeCell ref="N56:S56"/>
    <mergeCell ref="W56:Y56"/>
    <mergeCell ref="N57:S57"/>
    <mergeCell ref="W57:Y57"/>
    <mergeCell ref="N58:S58"/>
    <mergeCell ref="W58:Y58"/>
    <mergeCell ref="B57:G57"/>
    <mergeCell ref="B56:G56"/>
    <mergeCell ref="K56:M56"/>
    <mergeCell ref="K44:L44"/>
    <mergeCell ref="P97:Q97"/>
    <mergeCell ref="C97:E97"/>
    <mergeCell ref="C44:E44"/>
    <mergeCell ref="W3:Y3"/>
    <mergeCell ref="E75:G75"/>
    <mergeCell ref="E76:G76"/>
    <mergeCell ref="E77:G77"/>
    <mergeCell ref="E78:G78"/>
    <mergeCell ref="G108:J108"/>
    <mergeCell ref="H109:J109"/>
    <mergeCell ref="S108:V108"/>
    <mergeCell ref="T109:V109"/>
    <mergeCell ref="K57:M57"/>
    <mergeCell ref="B58:G58"/>
    <mergeCell ref="K58:M58"/>
    <mergeCell ref="E65:G65"/>
    <mergeCell ref="E66:G66"/>
    <mergeCell ref="E67:G67"/>
    <mergeCell ref="E68:G68"/>
    <mergeCell ref="E69:G69"/>
    <mergeCell ref="E62:G62"/>
    <mergeCell ref="E63:G63"/>
    <mergeCell ref="E64:G64"/>
    <mergeCell ref="R60:S60"/>
    <mergeCell ref="R61:S61"/>
    <mergeCell ref="R62:S62"/>
    <mergeCell ref="E60:G60"/>
    <mergeCell ref="E79:G79"/>
    <mergeCell ref="E61:G61"/>
    <mergeCell ref="R63:S63"/>
    <mergeCell ref="R64:S64"/>
    <mergeCell ref="R65:S65"/>
    <mergeCell ref="R66:S66"/>
    <mergeCell ref="R67:S67"/>
    <mergeCell ref="R68:S68"/>
    <mergeCell ref="R69:S69"/>
    <mergeCell ref="R70:S70"/>
    <mergeCell ref="E70:G70"/>
    <mergeCell ref="R82:S82"/>
    <mergeCell ref="R83:S83"/>
    <mergeCell ref="R84:S84"/>
    <mergeCell ref="R85:S85"/>
    <mergeCell ref="R86:S86"/>
    <mergeCell ref="E114:G114"/>
    <mergeCell ref="E115:G115"/>
    <mergeCell ref="E87:G87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E84:G84"/>
    <mergeCell ref="E85:G85"/>
    <mergeCell ref="E86:G86"/>
    <mergeCell ref="E71:G71"/>
    <mergeCell ref="E72:G72"/>
    <mergeCell ref="E73:G73"/>
    <mergeCell ref="E74:G74"/>
    <mergeCell ref="E116:G116"/>
    <mergeCell ref="B110:G110"/>
    <mergeCell ref="B111:G111"/>
    <mergeCell ref="B112:G112"/>
    <mergeCell ref="Q96:S96"/>
    <mergeCell ref="D96:G96"/>
    <mergeCell ref="E117:G117"/>
    <mergeCell ref="E118:G118"/>
    <mergeCell ref="E119:G119"/>
    <mergeCell ref="E120:G120"/>
    <mergeCell ref="E121:G121"/>
    <mergeCell ref="R87:S87"/>
    <mergeCell ref="R88:S88"/>
    <mergeCell ref="R89:S89"/>
    <mergeCell ref="R90:S90"/>
    <mergeCell ref="R91:S91"/>
    <mergeCell ref="R92:S92"/>
    <mergeCell ref="R93:S93"/>
    <mergeCell ref="R94:S94"/>
    <mergeCell ref="E88:G88"/>
    <mergeCell ref="E89:G89"/>
    <mergeCell ref="E90:G90"/>
    <mergeCell ref="E91:G91"/>
    <mergeCell ref="E92:G92"/>
    <mergeCell ref="E93:G93"/>
    <mergeCell ref="E94:G94"/>
    <mergeCell ref="E142:G142"/>
    <mergeCell ref="E143:G143"/>
    <mergeCell ref="E144:G144"/>
    <mergeCell ref="E145:G145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94:G194"/>
    <mergeCell ref="E195:G195"/>
    <mergeCell ref="E196:G196"/>
    <mergeCell ref="E197:G197"/>
    <mergeCell ref="E198:G198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70:G170"/>
    <mergeCell ref="E171:G171"/>
    <mergeCell ref="E172:G172"/>
    <mergeCell ref="E173:G173"/>
    <mergeCell ref="E174:G174"/>
    <mergeCell ref="E175:G175"/>
    <mergeCell ref="G163:J163"/>
    <mergeCell ref="H164:J164"/>
    <mergeCell ref="K167:M167"/>
    <mergeCell ref="K166:M166"/>
    <mergeCell ref="K165:M165"/>
    <mergeCell ref="E41:G41"/>
    <mergeCell ref="E148:G148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9:G149"/>
    <mergeCell ref="R149:S149"/>
    <mergeCell ref="E204:G204"/>
    <mergeCell ref="R204:S204"/>
    <mergeCell ref="E176:G176"/>
    <mergeCell ref="E177:G177"/>
    <mergeCell ref="E178:G178"/>
    <mergeCell ref="E179:G179"/>
    <mergeCell ref="E180:G180"/>
    <mergeCell ref="E181:G181"/>
    <mergeCell ref="K151:L151"/>
    <mergeCell ref="E169:G169"/>
    <mergeCell ref="E259:G259"/>
    <mergeCell ref="E95:G95"/>
    <mergeCell ref="E42:G42"/>
    <mergeCell ref="E203:G203"/>
    <mergeCell ref="B167:G167"/>
    <mergeCell ref="B166:G166"/>
    <mergeCell ref="B165:G165"/>
    <mergeCell ref="E199:G199"/>
    <mergeCell ref="E200:G200"/>
    <mergeCell ref="E201:G201"/>
    <mergeCell ref="E202:G202"/>
    <mergeCell ref="D150:G150"/>
    <mergeCell ref="C151:E151"/>
    <mergeCell ref="E182:G182"/>
    <mergeCell ref="E183:G183"/>
    <mergeCell ref="E184:G184"/>
    <mergeCell ref="E146:G146"/>
    <mergeCell ref="E147:G147"/>
    <mergeCell ref="T5:U5"/>
    <mergeCell ref="T58:U58"/>
    <mergeCell ref="H58:I58"/>
    <mergeCell ref="H112:I112"/>
    <mergeCell ref="T112:U112"/>
    <mergeCell ref="T167:U167"/>
    <mergeCell ref="H167:I167"/>
    <mergeCell ref="H222:I222"/>
    <mergeCell ref="R42:S42"/>
    <mergeCell ref="R95:S95"/>
    <mergeCell ref="R41:S41"/>
    <mergeCell ref="R80:S80"/>
    <mergeCell ref="R81:S81"/>
  </mergeCells>
  <pageMargins left="1.0416666666666666E-2" right="0.25" top="0.30208333333333331" bottom="0.26041666666666669" header="0.3" footer="0.3"/>
  <pageSetup paperSize="9" scale="94" orientation="portrait" horizontalDpi="200" verticalDpi="200" r:id="rId1"/>
  <colBreaks count="1" manualBreakCount="1">
    <brk id="14" max="2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AD84"/>
  <sheetViews>
    <sheetView rightToLeft="1" topLeftCell="B25" workbookViewId="0">
      <selection activeCell="C46" sqref="C46"/>
    </sheetView>
  </sheetViews>
  <sheetFormatPr defaultRowHeight="15"/>
  <cols>
    <col min="3" max="3" width="17.140625" customWidth="1"/>
    <col min="4" max="30" width="5.7109375" customWidth="1"/>
  </cols>
  <sheetData>
    <row r="1" spans="2:30" ht="15.75" thickBot="1"/>
    <row r="2" spans="2:30" ht="21.75" thickBot="1">
      <c r="G2" s="260" t="s">
        <v>29</v>
      </c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</row>
    <row r="3" spans="2:30" ht="15.75" thickBot="1">
      <c r="F3" s="261">
        <v>1</v>
      </c>
      <c r="G3" s="261"/>
      <c r="H3" s="261"/>
      <c r="I3" s="261"/>
      <c r="J3" s="11"/>
      <c r="K3" s="11"/>
    </row>
    <row r="4" spans="2:30" ht="17.25" thickTop="1" thickBot="1">
      <c r="C4" s="62"/>
      <c r="D4" s="257" t="s">
        <v>5</v>
      </c>
      <c r="E4" s="258"/>
      <c r="F4" s="259"/>
      <c r="G4" s="257" t="s">
        <v>14</v>
      </c>
      <c r="H4" s="258"/>
      <c r="I4" s="259"/>
      <c r="J4" s="257" t="s">
        <v>3</v>
      </c>
      <c r="K4" s="258"/>
      <c r="L4" s="259"/>
      <c r="M4" s="254" t="s">
        <v>15</v>
      </c>
      <c r="N4" s="255"/>
      <c r="O4" s="256"/>
      <c r="P4" s="254" t="s">
        <v>16</v>
      </c>
      <c r="Q4" s="255"/>
      <c r="R4" s="256"/>
      <c r="S4" s="254" t="s">
        <v>18</v>
      </c>
      <c r="T4" s="255"/>
      <c r="U4" s="256"/>
      <c r="V4" s="254" t="s">
        <v>17</v>
      </c>
      <c r="W4" s="255"/>
      <c r="X4" s="256"/>
      <c r="Y4" s="254" t="s">
        <v>19</v>
      </c>
      <c r="Z4" s="255"/>
      <c r="AA4" s="256"/>
      <c r="AB4" s="254" t="s">
        <v>20</v>
      </c>
      <c r="AC4" s="255"/>
      <c r="AD4" s="256"/>
    </row>
    <row r="5" spans="2:30" ht="33.75" customHeight="1" thickTop="1" thickBot="1">
      <c r="B5" s="68" t="str">
        <f>معلومات!B5</f>
        <v>الرقم</v>
      </c>
      <c r="C5" s="105" t="str">
        <f>معلومات!C5</f>
        <v xml:space="preserve">الاسم  واللقب  </v>
      </c>
      <c r="D5" s="106" t="s">
        <v>21</v>
      </c>
      <c r="E5" s="107" t="s">
        <v>22</v>
      </c>
      <c r="F5" s="108" t="s">
        <v>23</v>
      </c>
      <c r="G5" s="106" t="s">
        <v>21</v>
      </c>
      <c r="H5" s="107" t="s">
        <v>22</v>
      </c>
      <c r="I5" s="108" t="s">
        <v>23</v>
      </c>
      <c r="J5" s="106" t="s">
        <v>21</v>
      </c>
      <c r="K5" s="107" t="s">
        <v>22</v>
      </c>
      <c r="L5" s="108" t="s">
        <v>23</v>
      </c>
      <c r="M5" s="106" t="s">
        <v>21</v>
      </c>
      <c r="N5" s="107" t="s">
        <v>22</v>
      </c>
      <c r="O5" s="108" t="s">
        <v>23</v>
      </c>
      <c r="P5" s="106" t="s">
        <v>21</v>
      </c>
      <c r="Q5" s="107" t="s">
        <v>22</v>
      </c>
      <c r="R5" s="108" t="s">
        <v>23</v>
      </c>
      <c r="S5" s="106" t="s">
        <v>21</v>
      </c>
      <c r="T5" s="107" t="s">
        <v>22</v>
      </c>
      <c r="U5" s="108" t="s">
        <v>23</v>
      </c>
      <c r="V5" s="106" t="s">
        <v>21</v>
      </c>
      <c r="W5" s="107" t="s">
        <v>22</v>
      </c>
      <c r="X5" s="108" t="s">
        <v>23</v>
      </c>
      <c r="Y5" s="106" t="s">
        <v>21</v>
      </c>
      <c r="Z5" s="107" t="s">
        <v>22</v>
      </c>
      <c r="AA5" s="108" t="s">
        <v>23</v>
      </c>
      <c r="AB5" s="106" t="s">
        <v>21</v>
      </c>
      <c r="AC5" s="107" t="s">
        <v>22</v>
      </c>
      <c r="AD5" s="108" t="s">
        <v>23</v>
      </c>
    </row>
    <row r="6" spans="2:30" ht="16.5" thickTop="1">
      <c r="B6" s="69">
        <f>معلومات!B6</f>
        <v>1</v>
      </c>
      <c r="C6" s="104" t="str">
        <f>معلومات!C6</f>
        <v>لبيض محمد فاروق</v>
      </c>
      <c r="D6" s="95">
        <v>7</v>
      </c>
      <c r="E6" s="96"/>
      <c r="F6" s="97"/>
      <c r="G6" s="98"/>
      <c r="H6" s="99"/>
      <c r="I6" s="97"/>
      <c r="J6" s="98"/>
      <c r="K6" s="99"/>
      <c r="L6" s="97"/>
      <c r="M6" s="95"/>
      <c r="N6" s="96"/>
      <c r="O6" s="97"/>
      <c r="P6" s="98"/>
      <c r="Q6" s="99"/>
      <c r="R6" s="97"/>
      <c r="S6" s="98"/>
      <c r="T6" s="99"/>
      <c r="U6" s="97"/>
      <c r="V6" s="98"/>
      <c r="W6" s="99"/>
      <c r="X6" s="97"/>
      <c r="Y6" s="98"/>
      <c r="Z6" s="99"/>
      <c r="AA6" s="97"/>
      <c r="AB6" s="98"/>
      <c r="AC6" s="99"/>
      <c r="AD6" s="97"/>
    </row>
    <row r="7" spans="2:30" ht="15.75">
      <c r="B7" s="63">
        <f>معلومات!B7</f>
        <v>2</v>
      </c>
      <c r="C7" s="102" t="str">
        <f>معلومات!C7</f>
        <v xml:space="preserve"> ربوح أسامة</v>
      </c>
      <c r="D7" s="52">
        <v>7</v>
      </c>
      <c r="E7" s="12"/>
      <c r="F7" s="53"/>
      <c r="G7" s="54"/>
      <c r="H7" s="13"/>
      <c r="I7" s="53"/>
      <c r="J7" s="54"/>
      <c r="K7" s="13"/>
      <c r="L7" s="53"/>
      <c r="M7" s="52"/>
      <c r="N7" s="12"/>
      <c r="O7" s="53"/>
      <c r="P7" s="54"/>
      <c r="Q7" s="13"/>
      <c r="R7" s="53"/>
      <c r="S7" s="54"/>
      <c r="T7" s="13"/>
      <c r="U7" s="53"/>
      <c r="V7" s="54"/>
      <c r="W7" s="13"/>
      <c r="X7" s="53"/>
      <c r="Y7" s="54"/>
      <c r="Z7" s="13"/>
      <c r="AA7" s="53"/>
      <c r="AB7" s="54"/>
      <c r="AC7" s="13"/>
      <c r="AD7" s="53"/>
    </row>
    <row r="8" spans="2:30" ht="15.75">
      <c r="B8" s="63">
        <f>معلومات!B8</f>
        <v>3</v>
      </c>
      <c r="C8" s="102" t="str">
        <f>معلومات!C8</f>
        <v>داودي لخضر</v>
      </c>
      <c r="D8" s="52">
        <v>8</v>
      </c>
      <c r="E8" s="12"/>
      <c r="F8" s="53"/>
      <c r="G8" s="54"/>
      <c r="H8" s="13"/>
      <c r="I8" s="53"/>
      <c r="J8" s="54"/>
      <c r="K8" s="13"/>
      <c r="L8" s="53"/>
      <c r="M8" s="52"/>
      <c r="N8" s="12"/>
      <c r="O8" s="53"/>
      <c r="P8" s="54"/>
      <c r="Q8" s="13"/>
      <c r="R8" s="53"/>
      <c r="S8" s="54"/>
      <c r="T8" s="13"/>
      <c r="U8" s="53"/>
      <c r="V8" s="54"/>
      <c r="W8" s="13"/>
      <c r="X8" s="53"/>
      <c r="Y8" s="54"/>
      <c r="Z8" s="13"/>
      <c r="AA8" s="53"/>
      <c r="AB8" s="54"/>
      <c r="AC8" s="13"/>
      <c r="AD8" s="53"/>
    </row>
    <row r="9" spans="2:30" ht="15.75">
      <c r="B9" s="63">
        <f>معلومات!B9</f>
        <v>4</v>
      </c>
      <c r="C9" s="102" t="str">
        <f>معلومات!C9</f>
        <v>زرقين هارون</v>
      </c>
      <c r="D9" s="52">
        <v>6</v>
      </c>
      <c r="E9" s="12"/>
      <c r="F9" s="53"/>
      <c r="G9" s="54"/>
      <c r="H9" s="13"/>
      <c r="I9" s="53"/>
      <c r="J9" s="54"/>
      <c r="K9" s="13"/>
      <c r="L9" s="53"/>
      <c r="M9" s="52"/>
      <c r="N9" s="12"/>
      <c r="O9" s="53"/>
      <c r="P9" s="54"/>
      <c r="Q9" s="13"/>
      <c r="R9" s="53"/>
      <c r="S9" s="54"/>
      <c r="T9" s="13"/>
      <c r="U9" s="53"/>
      <c r="V9" s="54"/>
      <c r="W9" s="13"/>
      <c r="X9" s="53"/>
      <c r="Y9" s="54"/>
      <c r="Z9" s="13"/>
      <c r="AA9" s="53"/>
      <c r="AB9" s="54"/>
      <c r="AC9" s="13"/>
      <c r="AD9" s="53"/>
    </row>
    <row r="10" spans="2:30" ht="15.75">
      <c r="B10" s="63">
        <f>معلومات!B10</f>
        <v>5</v>
      </c>
      <c r="C10" s="102" t="str">
        <f>معلومات!C10</f>
        <v>بن عسلون سعد</v>
      </c>
      <c r="D10" s="52">
        <v>6</v>
      </c>
      <c r="E10" s="12"/>
      <c r="F10" s="53"/>
      <c r="G10" s="54"/>
      <c r="H10" s="13"/>
      <c r="I10" s="53"/>
      <c r="J10" s="54"/>
      <c r="K10" s="13"/>
      <c r="L10" s="53"/>
      <c r="M10" s="52"/>
      <c r="N10" s="12"/>
      <c r="O10" s="53"/>
      <c r="P10" s="54"/>
      <c r="Q10" s="13"/>
      <c r="R10" s="53"/>
      <c r="S10" s="54"/>
      <c r="T10" s="13"/>
      <c r="U10" s="53"/>
      <c r="V10" s="54"/>
      <c r="W10" s="13"/>
      <c r="X10" s="53"/>
      <c r="Y10" s="54"/>
      <c r="Z10" s="13"/>
      <c r="AA10" s="53"/>
      <c r="AB10" s="54"/>
      <c r="AC10" s="13"/>
      <c r="AD10" s="53"/>
    </row>
    <row r="11" spans="2:30" ht="15.75">
      <c r="B11" s="63">
        <f>معلومات!B11</f>
        <v>6</v>
      </c>
      <c r="C11" s="102" t="str">
        <f>معلومات!C11</f>
        <v>مزياني محمد مؤنس</v>
      </c>
      <c r="D11" s="52">
        <v>7</v>
      </c>
      <c r="E11" s="12"/>
      <c r="F11" s="53"/>
      <c r="G11" s="54"/>
      <c r="H11" s="13"/>
      <c r="I11" s="53"/>
      <c r="J11" s="54"/>
      <c r="K11" s="13"/>
      <c r="L11" s="53"/>
      <c r="M11" s="52"/>
      <c r="N11" s="12"/>
      <c r="O11" s="53"/>
      <c r="P11" s="54"/>
      <c r="Q11" s="13"/>
      <c r="R11" s="53"/>
      <c r="S11" s="54"/>
      <c r="T11" s="13"/>
      <c r="U11" s="53"/>
      <c r="V11" s="54"/>
      <c r="W11" s="13"/>
      <c r="X11" s="53"/>
      <c r="Y11" s="54"/>
      <c r="Z11" s="13"/>
      <c r="AA11" s="53"/>
      <c r="AB11" s="54"/>
      <c r="AC11" s="13"/>
      <c r="AD11" s="53"/>
    </row>
    <row r="12" spans="2:30" ht="15.75">
      <c r="B12" s="63">
        <f>معلومات!B12</f>
        <v>7</v>
      </c>
      <c r="C12" s="102" t="str">
        <f>معلومات!C12</f>
        <v>حرز الله طارق</v>
      </c>
      <c r="D12" s="52">
        <v>6</v>
      </c>
      <c r="E12" s="12"/>
      <c r="F12" s="53"/>
      <c r="G12" s="54"/>
      <c r="H12" s="13"/>
      <c r="I12" s="53"/>
      <c r="J12" s="54"/>
      <c r="K12" s="13"/>
      <c r="L12" s="53"/>
      <c r="M12" s="52"/>
      <c r="N12" s="12"/>
      <c r="O12" s="53"/>
      <c r="P12" s="54"/>
      <c r="Q12" s="13"/>
      <c r="R12" s="53"/>
      <c r="S12" s="54"/>
      <c r="T12" s="13"/>
      <c r="U12" s="53"/>
      <c r="V12" s="54"/>
      <c r="W12" s="13"/>
      <c r="X12" s="53"/>
      <c r="Y12" s="54"/>
      <c r="Z12" s="13"/>
      <c r="AA12" s="53"/>
      <c r="AB12" s="54"/>
      <c r="AC12" s="13"/>
      <c r="AD12" s="53"/>
    </row>
    <row r="13" spans="2:30" ht="15.75">
      <c r="B13" s="63">
        <f>معلومات!B13</f>
        <v>8</v>
      </c>
      <c r="C13" s="102" t="str">
        <f>معلومات!C13</f>
        <v>شرماط عمر</v>
      </c>
      <c r="D13" s="52">
        <v>7</v>
      </c>
      <c r="E13" s="12"/>
      <c r="F13" s="53"/>
      <c r="G13" s="54"/>
      <c r="H13" s="13"/>
      <c r="I13" s="53"/>
      <c r="J13" s="54"/>
      <c r="K13" s="13"/>
      <c r="L13" s="53"/>
      <c r="M13" s="52"/>
      <c r="N13" s="12"/>
      <c r="O13" s="53"/>
      <c r="P13" s="54"/>
      <c r="Q13" s="13"/>
      <c r="R13" s="53"/>
      <c r="S13" s="54"/>
      <c r="T13" s="13"/>
      <c r="U13" s="53"/>
      <c r="V13" s="54"/>
      <c r="W13" s="13"/>
      <c r="X13" s="53"/>
      <c r="Y13" s="54"/>
      <c r="Z13" s="13"/>
      <c r="AA13" s="53"/>
      <c r="AB13" s="54"/>
      <c r="AC13" s="13"/>
      <c r="AD13" s="53"/>
    </row>
    <row r="14" spans="2:30" ht="15.75">
      <c r="B14" s="63">
        <f>معلومات!B14</f>
        <v>9</v>
      </c>
      <c r="C14" s="102" t="str">
        <f>معلومات!C14</f>
        <v>عرعور هيثم</v>
      </c>
      <c r="D14" s="52">
        <v>9</v>
      </c>
      <c r="E14" s="12"/>
      <c r="F14" s="53"/>
      <c r="G14" s="54"/>
      <c r="H14" s="13"/>
      <c r="I14" s="53"/>
      <c r="J14" s="54"/>
      <c r="K14" s="13"/>
      <c r="L14" s="53"/>
      <c r="M14" s="52"/>
      <c r="N14" s="12"/>
      <c r="O14" s="53"/>
      <c r="P14" s="54"/>
      <c r="Q14" s="13"/>
      <c r="R14" s="53"/>
      <c r="S14" s="54"/>
      <c r="T14" s="13"/>
      <c r="U14" s="53"/>
      <c r="V14" s="54"/>
      <c r="W14" s="13"/>
      <c r="X14" s="53"/>
      <c r="Y14" s="54"/>
      <c r="Z14" s="13"/>
      <c r="AA14" s="53"/>
      <c r="AB14" s="54"/>
      <c r="AC14" s="13"/>
      <c r="AD14" s="53"/>
    </row>
    <row r="15" spans="2:30" ht="15.75">
      <c r="B15" s="63">
        <f>معلومات!B15</f>
        <v>10</v>
      </c>
      <c r="C15" s="102" t="str">
        <f>معلومات!C15</f>
        <v xml:space="preserve">غنومات بن عيسى </v>
      </c>
      <c r="D15" s="52">
        <v>5</v>
      </c>
      <c r="E15" s="12"/>
      <c r="F15" s="53"/>
      <c r="G15" s="54"/>
      <c r="H15" s="13"/>
      <c r="I15" s="53"/>
      <c r="J15" s="54"/>
      <c r="K15" s="13"/>
      <c r="L15" s="53"/>
      <c r="M15" s="52"/>
      <c r="N15" s="12"/>
      <c r="O15" s="53"/>
      <c r="P15" s="54"/>
      <c r="Q15" s="13"/>
      <c r="R15" s="53"/>
      <c r="S15" s="54"/>
      <c r="T15" s="13"/>
      <c r="U15" s="53"/>
      <c r="V15" s="54"/>
      <c r="W15" s="13"/>
      <c r="X15" s="53"/>
      <c r="Y15" s="54"/>
      <c r="Z15" s="13"/>
      <c r="AA15" s="53"/>
      <c r="AB15" s="54"/>
      <c r="AC15" s="13"/>
      <c r="AD15" s="53"/>
    </row>
    <row r="16" spans="2:30" ht="15.75">
      <c r="B16" s="63">
        <f>معلومات!B16</f>
        <v>11</v>
      </c>
      <c r="C16" s="102" t="str">
        <f>معلومات!C16</f>
        <v>بقة  احمد</v>
      </c>
      <c r="D16" s="52">
        <v>6</v>
      </c>
      <c r="E16" s="12"/>
      <c r="F16" s="53"/>
      <c r="G16" s="54"/>
      <c r="H16" s="13"/>
      <c r="I16" s="53"/>
      <c r="J16" s="54"/>
      <c r="K16" s="13"/>
      <c r="L16" s="53"/>
      <c r="M16" s="52"/>
      <c r="N16" s="12"/>
      <c r="O16" s="53"/>
      <c r="P16" s="54"/>
      <c r="Q16" s="13"/>
      <c r="R16" s="53"/>
      <c r="S16" s="54"/>
      <c r="T16" s="13"/>
      <c r="U16" s="53"/>
      <c r="V16" s="54"/>
      <c r="W16" s="13"/>
      <c r="X16" s="53"/>
      <c r="Y16" s="54"/>
      <c r="Z16" s="13"/>
      <c r="AA16" s="53"/>
      <c r="AB16" s="54"/>
      <c r="AC16" s="13"/>
      <c r="AD16" s="53"/>
    </row>
    <row r="17" spans="2:30" ht="15.75">
      <c r="B17" s="63">
        <f>معلومات!B17</f>
        <v>12</v>
      </c>
      <c r="C17" s="102" t="str">
        <f>معلومات!C17</f>
        <v xml:space="preserve">سماصري محمد شكيب </v>
      </c>
      <c r="D17" s="52">
        <v>9</v>
      </c>
      <c r="E17" s="12"/>
      <c r="F17" s="53"/>
      <c r="G17" s="54"/>
      <c r="H17" s="13"/>
      <c r="I17" s="53"/>
      <c r="J17" s="54"/>
      <c r="K17" s="13"/>
      <c r="L17" s="53"/>
      <c r="M17" s="52"/>
      <c r="N17" s="12"/>
      <c r="O17" s="53"/>
      <c r="P17" s="54"/>
      <c r="Q17" s="13"/>
      <c r="R17" s="53"/>
      <c r="S17" s="54"/>
      <c r="T17" s="13"/>
      <c r="U17" s="53"/>
      <c r="V17" s="54"/>
      <c r="W17" s="13"/>
      <c r="X17" s="53"/>
      <c r="Y17" s="54"/>
      <c r="Z17" s="13"/>
      <c r="AA17" s="53"/>
      <c r="AB17" s="54"/>
      <c r="AC17" s="13"/>
      <c r="AD17" s="53"/>
    </row>
    <row r="18" spans="2:30" ht="15.75">
      <c r="B18" s="63">
        <f>معلومات!B18</f>
        <v>13</v>
      </c>
      <c r="C18" s="102" t="str">
        <f>معلومات!C18</f>
        <v>مداح رؤوف</v>
      </c>
      <c r="D18" s="52">
        <v>7</v>
      </c>
      <c r="E18" s="12"/>
      <c r="F18" s="53"/>
      <c r="G18" s="54"/>
      <c r="H18" s="13"/>
      <c r="I18" s="53"/>
      <c r="J18" s="54"/>
      <c r="K18" s="13"/>
      <c r="L18" s="53"/>
      <c r="M18" s="52"/>
      <c r="N18" s="12"/>
      <c r="O18" s="53"/>
      <c r="P18" s="54"/>
      <c r="Q18" s="13"/>
      <c r="R18" s="53"/>
      <c r="S18" s="54"/>
      <c r="T18" s="13"/>
      <c r="U18" s="53"/>
      <c r="V18" s="54"/>
      <c r="W18" s="13"/>
      <c r="X18" s="53"/>
      <c r="Y18" s="54"/>
      <c r="Z18" s="13"/>
      <c r="AA18" s="53"/>
      <c r="AB18" s="54"/>
      <c r="AC18" s="13"/>
      <c r="AD18" s="53"/>
    </row>
    <row r="19" spans="2:30" ht="16.5" thickBot="1">
      <c r="B19" s="64">
        <f>معلومات!B19</f>
        <v>14</v>
      </c>
      <c r="C19" s="103" t="str">
        <f>معلومات!C19</f>
        <v>تفاح أحمد</v>
      </c>
      <c r="D19" s="58">
        <v>6</v>
      </c>
      <c r="E19" s="100"/>
      <c r="F19" s="60"/>
      <c r="G19" s="61"/>
      <c r="H19" s="59"/>
      <c r="I19" s="60"/>
      <c r="J19" s="61"/>
      <c r="K19" s="59"/>
      <c r="L19" s="60"/>
      <c r="M19" s="58"/>
      <c r="N19" s="100"/>
      <c r="O19" s="60"/>
      <c r="P19" s="61"/>
      <c r="Q19" s="59"/>
      <c r="R19" s="60"/>
      <c r="S19" s="61"/>
      <c r="T19" s="59"/>
      <c r="U19" s="60"/>
      <c r="V19" s="61"/>
      <c r="W19" s="59"/>
      <c r="X19" s="60"/>
      <c r="Y19" s="61"/>
      <c r="Z19" s="59"/>
      <c r="AA19" s="60"/>
      <c r="AB19" s="61"/>
      <c r="AC19" s="59"/>
      <c r="AD19" s="60"/>
    </row>
    <row r="20" spans="2:30" ht="16.5" thickTop="1">
      <c r="B20" s="69">
        <f>معلومات!B20</f>
        <v>15</v>
      </c>
      <c r="C20" s="104" t="str">
        <f>معلومات!C20</f>
        <v xml:space="preserve">الشاوي غزيل </v>
      </c>
      <c r="D20" s="95">
        <v>7</v>
      </c>
      <c r="E20" s="96"/>
      <c r="F20" s="97"/>
      <c r="G20" s="98"/>
      <c r="H20" s="99"/>
      <c r="I20" s="97"/>
      <c r="J20" s="98"/>
      <c r="K20" s="99"/>
      <c r="L20" s="97"/>
      <c r="M20" s="95"/>
      <c r="N20" s="96"/>
      <c r="O20" s="97"/>
      <c r="P20" s="98"/>
      <c r="Q20" s="99"/>
      <c r="R20" s="97"/>
      <c r="S20" s="98"/>
      <c r="T20" s="99"/>
      <c r="U20" s="97"/>
      <c r="V20" s="98"/>
      <c r="W20" s="99"/>
      <c r="X20" s="97"/>
      <c r="Y20" s="98"/>
      <c r="Z20" s="99"/>
      <c r="AA20" s="97"/>
      <c r="AB20" s="98"/>
      <c r="AC20" s="99"/>
      <c r="AD20" s="97"/>
    </row>
    <row r="21" spans="2:30" ht="15.75">
      <c r="B21" s="63">
        <f>معلومات!B21</f>
        <v>16</v>
      </c>
      <c r="C21" s="102" t="str">
        <f>معلومات!C21</f>
        <v xml:space="preserve">دوارة ناريمان ريمة </v>
      </c>
      <c r="D21" s="52">
        <v>7</v>
      </c>
      <c r="E21" s="12"/>
      <c r="F21" s="53"/>
      <c r="G21" s="54"/>
      <c r="H21" s="13"/>
      <c r="I21" s="53"/>
      <c r="J21" s="54"/>
      <c r="K21" s="13"/>
      <c r="L21" s="53"/>
      <c r="M21" s="52"/>
      <c r="N21" s="12"/>
      <c r="O21" s="53"/>
      <c r="P21" s="54"/>
      <c r="Q21" s="13"/>
      <c r="R21" s="53"/>
      <c r="S21" s="54"/>
      <c r="T21" s="13"/>
      <c r="U21" s="53"/>
      <c r="V21" s="54"/>
      <c r="W21" s="13"/>
      <c r="X21" s="53"/>
      <c r="Y21" s="54"/>
      <c r="Z21" s="13"/>
      <c r="AA21" s="53"/>
      <c r="AB21" s="54"/>
      <c r="AC21" s="13"/>
      <c r="AD21" s="53"/>
    </row>
    <row r="22" spans="2:30" ht="15.75">
      <c r="B22" s="63">
        <f>معلومات!B22</f>
        <v>17</v>
      </c>
      <c r="C22" s="102" t="str">
        <f>معلومات!C22</f>
        <v xml:space="preserve">عسلوني عائشة </v>
      </c>
      <c r="D22" s="52">
        <v>9</v>
      </c>
      <c r="E22" s="12"/>
      <c r="F22" s="53"/>
      <c r="G22" s="54"/>
      <c r="H22" s="13"/>
      <c r="I22" s="53"/>
      <c r="J22" s="54"/>
      <c r="K22" s="13"/>
      <c r="L22" s="53"/>
      <c r="M22" s="52"/>
      <c r="N22" s="12"/>
      <c r="O22" s="53"/>
      <c r="P22" s="54"/>
      <c r="Q22" s="13"/>
      <c r="R22" s="53"/>
      <c r="S22" s="54"/>
      <c r="T22" s="13"/>
      <c r="U22" s="53"/>
      <c r="V22" s="54"/>
      <c r="W22" s="13"/>
      <c r="X22" s="53"/>
      <c r="Y22" s="54"/>
      <c r="Z22" s="13"/>
      <c r="AA22" s="53"/>
      <c r="AB22" s="54"/>
      <c r="AC22" s="13"/>
      <c r="AD22" s="53"/>
    </row>
    <row r="23" spans="2:30" ht="15.75">
      <c r="B23" s="63">
        <f>معلومات!B23</f>
        <v>18</v>
      </c>
      <c r="C23" s="102" t="str">
        <f>معلومات!C23</f>
        <v>طريعة  وردة</v>
      </c>
      <c r="D23" s="52">
        <v>7</v>
      </c>
      <c r="E23" s="12"/>
      <c r="F23" s="53"/>
      <c r="G23" s="54"/>
      <c r="H23" s="13"/>
      <c r="I23" s="53"/>
      <c r="J23" s="54"/>
      <c r="K23" s="13"/>
      <c r="L23" s="53"/>
      <c r="M23" s="52"/>
      <c r="N23" s="12"/>
      <c r="O23" s="53"/>
      <c r="P23" s="54"/>
      <c r="Q23" s="13"/>
      <c r="R23" s="53"/>
      <c r="S23" s="54"/>
      <c r="T23" s="13"/>
      <c r="U23" s="53"/>
      <c r="V23" s="54"/>
      <c r="W23" s="13"/>
      <c r="X23" s="53"/>
      <c r="Y23" s="54"/>
      <c r="Z23" s="13"/>
      <c r="AA23" s="53"/>
      <c r="AB23" s="54"/>
      <c r="AC23" s="13"/>
      <c r="AD23" s="53"/>
    </row>
    <row r="24" spans="2:30" ht="15.75">
      <c r="B24" s="63">
        <f>معلومات!B24</f>
        <v>19</v>
      </c>
      <c r="C24" s="102" t="str">
        <f>معلومات!C24</f>
        <v xml:space="preserve">مداح ياسمين </v>
      </c>
      <c r="D24" s="52">
        <v>7</v>
      </c>
      <c r="E24" s="12"/>
      <c r="F24" s="53"/>
      <c r="G24" s="54"/>
      <c r="H24" s="13"/>
      <c r="I24" s="53"/>
      <c r="J24" s="54"/>
      <c r="K24" s="13"/>
      <c r="L24" s="53"/>
      <c r="M24" s="52"/>
      <c r="N24" s="12"/>
      <c r="O24" s="53"/>
      <c r="P24" s="54"/>
      <c r="Q24" s="13"/>
      <c r="R24" s="53"/>
      <c r="S24" s="54"/>
      <c r="T24" s="13"/>
      <c r="U24" s="53"/>
      <c r="V24" s="54"/>
      <c r="W24" s="13"/>
      <c r="X24" s="53"/>
      <c r="Y24" s="54"/>
      <c r="Z24" s="13"/>
      <c r="AA24" s="53"/>
      <c r="AB24" s="54"/>
      <c r="AC24" s="13"/>
      <c r="AD24" s="53"/>
    </row>
    <row r="25" spans="2:30" ht="15.75">
      <c r="B25" s="63">
        <f>معلومات!B25</f>
        <v>20</v>
      </c>
      <c r="C25" s="102" t="str">
        <f>معلومات!C25</f>
        <v xml:space="preserve">شيبوط رؤى </v>
      </c>
      <c r="D25" s="52">
        <v>8</v>
      </c>
      <c r="E25" s="12"/>
      <c r="F25" s="53"/>
      <c r="G25" s="54"/>
      <c r="H25" s="13"/>
      <c r="I25" s="53"/>
      <c r="J25" s="54"/>
      <c r="K25" s="13"/>
      <c r="L25" s="53"/>
      <c r="M25" s="52"/>
      <c r="N25" s="12"/>
      <c r="O25" s="53"/>
      <c r="P25" s="54"/>
      <c r="Q25" s="13"/>
      <c r="R25" s="53"/>
      <c r="S25" s="54"/>
      <c r="T25" s="13"/>
      <c r="U25" s="53"/>
      <c r="V25" s="54"/>
      <c r="W25" s="13"/>
      <c r="X25" s="53"/>
      <c r="Y25" s="54"/>
      <c r="Z25" s="13"/>
      <c r="AA25" s="53"/>
      <c r="AB25" s="54"/>
      <c r="AC25" s="13"/>
      <c r="AD25" s="53"/>
    </row>
    <row r="26" spans="2:30" ht="15.75">
      <c r="B26" s="63">
        <f>معلومات!B26</f>
        <v>21</v>
      </c>
      <c r="C26" s="102" t="str">
        <f>معلومات!C26</f>
        <v>شواطح فريدة</v>
      </c>
      <c r="D26" s="52">
        <v>9</v>
      </c>
      <c r="E26" s="12"/>
      <c r="F26" s="53"/>
      <c r="G26" s="54"/>
      <c r="H26" s="13"/>
      <c r="I26" s="53"/>
      <c r="J26" s="54"/>
      <c r="K26" s="13"/>
      <c r="L26" s="53"/>
      <c r="M26" s="52"/>
      <c r="N26" s="12"/>
      <c r="O26" s="53"/>
      <c r="P26" s="54"/>
      <c r="Q26" s="13"/>
      <c r="R26" s="53"/>
      <c r="S26" s="54"/>
      <c r="T26" s="13"/>
      <c r="U26" s="53"/>
      <c r="V26" s="54"/>
      <c r="W26" s="13"/>
      <c r="X26" s="53"/>
      <c r="Y26" s="54"/>
      <c r="Z26" s="13"/>
      <c r="AA26" s="53"/>
      <c r="AB26" s="54"/>
      <c r="AC26" s="13"/>
      <c r="AD26" s="53"/>
    </row>
    <row r="27" spans="2:30" ht="15.75">
      <c r="B27" s="63">
        <f>معلومات!B27</f>
        <v>22</v>
      </c>
      <c r="C27" s="102" t="str">
        <f>معلومات!C27</f>
        <v>دعلوس الغالية</v>
      </c>
      <c r="D27" s="52">
        <v>7</v>
      </c>
      <c r="E27" s="12"/>
      <c r="F27" s="53"/>
      <c r="G27" s="54"/>
      <c r="H27" s="13"/>
      <c r="I27" s="53"/>
      <c r="J27" s="54"/>
      <c r="K27" s="13"/>
      <c r="L27" s="53"/>
      <c r="M27" s="52"/>
      <c r="N27" s="12"/>
      <c r="O27" s="53"/>
      <c r="P27" s="54"/>
      <c r="Q27" s="13"/>
      <c r="R27" s="53"/>
      <c r="S27" s="54"/>
      <c r="T27" s="13"/>
      <c r="U27" s="53"/>
      <c r="V27" s="54"/>
      <c r="W27" s="13"/>
      <c r="X27" s="53"/>
      <c r="Y27" s="54"/>
      <c r="Z27" s="13"/>
      <c r="AA27" s="53"/>
      <c r="AB27" s="54"/>
      <c r="AC27" s="13"/>
      <c r="AD27" s="53"/>
    </row>
    <row r="28" spans="2:30" ht="15.75">
      <c r="B28" s="63">
        <f>معلومات!B28</f>
        <v>23</v>
      </c>
      <c r="C28" s="102" t="str">
        <f>معلومات!C28</f>
        <v>لحول آلاء كوثر</v>
      </c>
      <c r="D28" s="52">
        <v>9</v>
      </c>
      <c r="E28" s="12"/>
      <c r="F28" s="53"/>
      <c r="G28" s="54"/>
      <c r="H28" s="13"/>
      <c r="I28" s="53"/>
      <c r="J28" s="54"/>
      <c r="K28" s="13"/>
      <c r="L28" s="53"/>
      <c r="M28" s="52"/>
      <c r="N28" s="12"/>
      <c r="O28" s="53"/>
      <c r="P28" s="54"/>
      <c r="Q28" s="13"/>
      <c r="R28" s="53"/>
      <c r="S28" s="54"/>
      <c r="T28" s="13"/>
      <c r="U28" s="53"/>
      <c r="V28" s="54"/>
      <c r="W28" s="13"/>
      <c r="X28" s="53"/>
      <c r="Y28" s="54"/>
      <c r="Z28" s="13"/>
      <c r="AA28" s="53"/>
      <c r="AB28" s="54"/>
      <c r="AC28" s="13"/>
      <c r="AD28" s="53"/>
    </row>
    <row r="29" spans="2:30" ht="15.75">
      <c r="B29" s="63">
        <f>معلومات!B29</f>
        <v>24</v>
      </c>
      <c r="C29" s="102" t="str">
        <f>معلومات!C29</f>
        <v>حيرش أميمة وصال</v>
      </c>
      <c r="D29" s="52">
        <v>9</v>
      </c>
      <c r="E29" s="12"/>
      <c r="F29" s="53"/>
      <c r="G29" s="54"/>
      <c r="H29" s="13"/>
      <c r="I29" s="53"/>
      <c r="J29" s="54"/>
      <c r="K29" s="13"/>
      <c r="L29" s="53"/>
      <c r="M29" s="52"/>
      <c r="N29" s="12"/>
      <c r="O29" s="53"/>
      <c r="P29" s="54"/>
      <c r="Q29" s="13"/>
      <c r="R29" s="53"/>
      <c r="S29" s="54"/>
      <c r="T29" s="13"/>
      <c r="U29" s="53"/>
      <c r="V29" s="54"/>
      <c r="W29" s="13"/>
      <c r="X29" s="53"/>
      <c r="Y29" s="54"/>
      <c r="Z29" s="13"/>
      <c r="AA29" s="53"/>
      <c r="AB29" s="54"/>
      <c r="AC29" s="13"/>
      <c r="AD29" s="53"/>
    </row>
    <row r="30" spans="2:30" ht="15.75">
      <c r="B30" s="63">
        <f>معلومات!B30</f>
        <v>25</v>
      </c>
      <c r="C30" s="102" t="str">
        <f>معلومات!C30</f>
        <v xml:space="preserve">سليماني أميمة </v>
      </c>
      <c r="D30" s="52">
        <v>5</v>
      </c>
      <c r="E30" s="12"/>
      <c r="F30" s="53"/>
      <c r="G30" s="54"/>
      <c r="H30" s="13"/>
      <c r="I30" s="53"/>
      <c r="J30" s="54"/>
      <c r="K30" s="13"/>
      <c r="L30" s="53"/>
      <c r="M30" s="52"/>
      <c r="N30" s="12"/>
      <c r="O30" s="53"/>
      <c r="P30" s="54"/>
      <c r="Q30" s="13"/>
      <c r="R30" s="53"/>
      <c r="S30" s="54"/>
      <c r="T30" s="13"/>
      <c r="U30" s="53"/>
      <c r="V30" s="54"/>
      <c r="W30" s="13"/>
      <c r="X30" s="53"/>
      <c r="Y30" s="54"/>
      <c r="Z30" s="13"/>
      <c r="AA30" s="53"/>
      <c r="AB30" s="54"/>
      <c r="AC30" s="13"/>
      <c r="AD30" s="53"/>
    </row>
    <row r="31" spans="2:30" ht="15.75">
      <c r="B31" s="63">
        <f>معلومات!B31</f>
        <v>26</v>
      </c>
      <c r="C31" s="102" t="str">
        <f>معلومات!C31</f>
        <v>خديوي ريم</v>
      </c>
      <c r="D31" s="52">
        <v>8</v>
      </c>
      <c r="E31" s="13"/>
      <c r="F31" s="53"/>
      <c r="G31" s="54"/>
      <c r="H31" s="13"/>
      <c r="I31" s="53"/>
      <c r="J31" s="54"/>
      <c r="K31" s="13"/>
      <c r="L31" s="53"/>
      <c r="M31" s="52"/>
      <c r="N31" s="13"/>
      <c r="O31" s="53"/>
      <c r="P31" s="54"/>
      <c r="Q31" s="13"/>
      <c r="R31" s="53"/>
      <c r="S31" s="54"/>
      <c r="T31" s="13"/>
      <c r="U31" s="53"/>
      <c r="V31" s="54"/>
      <c r="W31" s="13"/>
      <c r="X31" s="53"/>
      <c r="Y31" s="54"/>
      <c r="Z31" s="13"/>
      <c r="AA31" s="53"/>
      <c r="AB31" s="54"/>
      <c r="AC31" s="13"/>
      <c r="AD31" s="53"/>
    </row>
    <row r="32" spans="2:30" ht="15.75">
      <c r="B32" s="63">
        <f>معلومات!B32</f>
        <v>27</v>
      </c>
      <c r="C32" s="102" t="str">
        <f>معلومات!C32</f>
        <v>عالب نورالهدى</v>
      </c>
      <c r="D32" s="52">
        <v>7</v>
      </c>
      <c r="E32" s="13"/>
      <c r="F32" s="53"/>
      <c r="G32" s="54"/>
      <c r="H32" s="13"/>
      <c r="I32" s="53"/>
      <c r="J32" s="54"/>
      <c r="K32" s="13"/>
      <c r="L32" s="53"/>
      <c r="M32" s="52"/>
      <c r="N32" s="13"/>
      <c r="O32" s="53"/>
      <c r="P32" s="54"/>
      <c r="Q32" s="13"/>
      <c r="R32" s="53"/>
      <c r="S32" s="54"/>
      <c r="T32" s="13"/>
      <c r="U32" s="53"/>
      <c r="V32" s="54"/>
      <c r="W32" s="13"/>
      <c r="X32" s="53"/>
      <c r="Y32" s="54"/>
      <c r="Z32" s="13"/>
      <c r="AA32" s="53"/>
      <c r="AB32" s="54"/>
      <c r="AC32" s="13"/>
      <c r="AD32" s="53"/>
    </row>
    <row r="33" spans="2:30" ht="15.75">
      <c r="B33" s="63">
        <f>معلومات!B33</f>
        <v>28</v>
      </c>
      <c r="C33" s="102" t="str">
        <f>معلومات!C33</f>
        <v>زهار امينة</v>
      </c>
      <c r="D33" s="52">
        <v>5</v>
      </c>
      <c r="E33" s="13"/>
      <c r="F33" s="53"/>
      <c r="G33" s="54"/>
      <c r="H33" s="13"/>
      <c r="I33" s="53"/>
      <c r="J33" s="54"/>
      <c r="K33" s="13"/>
      <c r="L33" s="53"/>
      <c r="M33" s="52"/>
      <c r="N33" s="13"/>
      <c r="O33" s="53"/>
      <c r="P33" s="54"/>
      <c r="Q33" s="13"/>
      <c r="R33" s="53"/>
      <c r="S33" s="54"/>
      <c r="T33" s="13"/>
      <c r="U33" s="53"/>
      <c r="V33" s="54"/>
      <c r="W33" s="13"/>
      <c r="X33" s="53"/>
      <c r="Y33" s="54"/>
      <c r="Z33" s="13"/>
      <c r="AA33" s="53"/>
      <c r="AB33" s="54"/>
      <c r="AC33" s="13"/>
      <c r="AD33" s="53"/>
    </row>
    <row r="34" spans="2:30" ht="15.75">
      <c r="B34" s="63">
        <f>معلومات!B34</f>
        <v>29</v>
      </c>
      <c r="C34" s="102" t="str">
        <f>معلومات!C34</f>
        <v>خذير حليمة</v>
      </c>
      <c r="D34" s="52">
        <v>6.5</v>
      </c>
      <c r="E34" s="13"/>
      <c r="F34" s="53"/>
      <c r="G34" s="54"/>
      <c r="H34" s="13"/>
      <c r="I34" s="53"/>
      <c r="J34" s="54"/>
      <c r="K34" s="13"/>
      <c r="L34" s="53"/>
      <c r="M34" s="52"/>
      <c r="N34" s="13"/>
      <c r="O34" s="53"/>
      <c r="P34" s="54"/>
      <c r="Q34" s="13"/>
      <c r="R34" s="53"/>
      <c r="S34" s="54"/>
      <c r="T34" s="13"/>
      <c r="U34" s="53"/>
      <c r="V34" s="54"/>
      <c r="W34" s="13"/>
      <c r="X34" s="53"/>
      <c r="Y34" s="54"/>
      <c r="Z34" s="13"/>
      <c r="AA34" s="53"/>
      <c r="AB34" s="54"/>
      <c r="AC34" s="13"/>
      <c r="AD34" s="53"/>
    </row>
    <row r="35" spans="2:30" ht="15.75">
      <c r="B35" s="63">
        <f>معلومات!B35</f>
        <v>30</v>
      </c>
      <c r="C35" s="102" t="str">
        <f>معلومات!C35</f>
        <v>سلت ماريا غفران</v>
      </c>
      <c r="D35" s="52">
        <v>7</v>
      </c>
      <c r="E35" s="13"/>
      <c r="F35" s="53"/>
      <c r="G35" s="54"/>
      <c r="H35" s="13"/>
      <c r="I35" s="53"/>
      <c r="J35" s="54"/>
      <c r="K35" s="13"/>
      <c r="L35" s="53"/>
      <c r="M35" s="52"/>
      <c r="N35" s="13"/>
      <c r="O35" s="53"/>
      <c r="P35" s="54"/>
      <c r="Q35" s="13"/>
      <c r="R35" s="53"/>
      <c r="S35" s="54"/>
      <c r="T35" s="13"/>
      <c r="U35" s="53"/>
      <c r="V35" s="54"/>
      <c r="W35" s="13"/>
      <c r="X35" s="53"/>
      <c r="Y35" s="54"/>
      <c r="Z35" s="13"/>
      <c r="AA35" s="53"/>
      <c r="AB35" s="54"/>
      <c r="AC35" s="13"/>
      <c r="AD35" s="53"/>
    </row>
    <row r="36" spans="2:30" ht="15.75">
      <c r="B36" s="63">
        <f>معلومات!B36</f>
        <v>31</v>
      </c>
      <c r="C36" s="102" t="str">
        <f>معلومات!C36</f>
        <v>هرماس منى ام النون</v>
      </c>
      <c r="D36" s="52">
        <v>7</v>
      </c>
      <c r="E36" s="13"/>
      <c r="F36" s="53"/>
      <c r="G36" s="54"/>
      <c r="H36" s="13"/>
      <c r="I36" s="53"/>
      <c r="J36" s="54"/>
      <c r="K36" s="13"/>
      <c r="L36" s="53"/>
      <c r="M36" s="52"/>
      <c r="N36" s="13"/>
      <c r="O36" s="53"/>
      <c r="P36" s="54"/>
      <c r="Q36" s="13"/>
      <c r="R36" s="53"/>
      <c r="S36" s="54"/>
      <c r="T36" s="13"/>
      <c r="U36" s="53"/>
      <c r="V36" s="54"/>
      <c r="W36" s="13"/>
      <c r="X36" s="53"/>
      <c r="Y36" s="54"/>
      <c r="Z36" s="13"/>
      <c r="AA36" s="53"/>
      <c r="AB36" s="54"/>
      <c r="AC36" s="13"/>
      <c r="AD36" s="53"/>
    </row>
    <row r="37" spans="2:30" ht="15.75">
      <c r="B37" s="63">
        <f>معلومات!B37</f>
        <v>32</v>
      </c>
      <c r="C37" s="102" t="str">
        <f>معلومات!C37</f>
        <v>مجبري هبة</v>
      </c>
      <c r="D37" s="52">
        <v>6</v>
      </c>
      <c r="E37" s="13"/>
      <c r="F37" s="53"/>
      <c r="G37" s="54"/>
      <c r="H37" s="13"/>
      <c r="I37" s="53"/>
      <c r="J37" s="54"/>
      <c r="K37" s="13"/>
      <c r="L37" s="53"/>
      <c r="M37" s="52"/>
      <c r="N37" s="13"/>
      <c r="O37" s="53"/>
      <c r="P37" s="54"/>
      <c r="Q37" s="13"/>
      <c r="R37" s="53"/>
      <c r="S37" s="54"/>
      <c r="T37" s="13"/>
      <c r="U37" s="53"/>
      <c r="V37" s="54"/>
      <c r="W37" s="13"/>
      <c r="X37" s="53"/>
      <c r="Y37" s="54"/>
      <c r="Z37" s="13"/>
      <c r="AA37" s="53"/>
      <c r="AB37" s="54"/>
      <c r="AC37" s="13"/>
      <c r="AD37" s="53"/>
    </row>
    <row r="38" spans="2:30" ht="15.75">
      <c r="B38" s="63">
        <f>معلومات!B38</f>
        <v>33</v>
      </c>
      <c r="C38" s="102" t="str">
        <f>معلومات!C38</f>
        <v>العشمي سهيلة</v>
      </c>
      <c r="D38" s="52">
        <v>9</v>
      </c>
      <c r="E38" s="13"/>
      <c r="F38" s="53"/>
      <c r="G38" s="54"/>
      <c r="H38" s="13"/>
      <c r="I38" s="53"/>
      <c r="J38" s="54"/>
      <c r="K38" s="13"/>
      <c r="L38" s="53"/>
      <c r="M38" s="52"/>
      <c r="N38" s="13"/>
      <c r="O38" s="53"/>
      <c r="P38" s="54"/>
      <c r="Q38" s="13"/>
      <c r="R38" s="53"/>
      <c r="S38" s="54"/>
      <c r="T38" s="13"/>
      <c r="U38" s="53"/>
      <c r="V38" s="54"/>
      <c r="W38" s="13"/>
      <c r="X38" s="53"/>
      <c r="Y38" s="54"/>
      <c r="Z38" s="13"/>
      <c r="AA38" s="53"/>
      <c r="AB38" s="54"/>
      <c r="AC38" s="13"/>
      <c r="AD38" s="53"/>
    </row>
    <row r="39" spans="2:30" ht="16.5" thickBot="1">
      <c r="B39" s="64">
        <f>معلومات!B39</f>
        <v>34</v>
      </c>
      <c r="C39" s="103" t="str">
        <f>معلومات!C39</f>
        <v>فتيلينة مريم</v>
      </c>
      <c r="D39" s="52">
        <v>6</v>
      </c>
      <c r="E39" s="13"/>
      <c r="F39" s="53"/>
      <c r="G39" s="54"/>
      <c r="H39" s="13"/>
      <c r="I39" s="53"/>
      <c r="J39" s="54"/>
      <c r="K39" s="13"/>
      <c r="L39" s="53"/>
      <c r="M39" s="52"/>
      <c r="N39" s="13"/>
      <c r="O39" s="53"/>
      <c r="P39" s="54"/>
      <c r="Q39" s="13"/>
      <c r="R39" s="53"/>
      <c r="S39" s="54"/>
      <c r="T39" s="13"/>
      <c r="U39" s="53"/>
      <c r="V39" s="54"/>
      <c r="W39" s="13"/>
      <c r="X39" s="53"/>
      <c r="Y39" s="54"/>
      <c r="Z39" s="13"/>
      <c r="AA39" s="53"/>
      <c r="AB39" s="54"/>
      <c r="AC39" s="13"/>
      <c r="AD39" s="53"/>
    </row>
    <row r="40" spans="2:30" ht="17.25" thickTop="1" thickBot="1">
      <c r="B40" s="91">
        <f>معلومات!B40</f>
        <v>35</v>
      </c>
      <c r="C40" s="103">
        <f>معلومات!C40</f>
        <v>0</v>
      </c>
      <c r="D40" s="52">
        <v>0</v>
      </c>
      <c r="E40" s="13"/>
      <c r="F40" s="53"/>
      <c r="G40" s="54"/>
      <c r="H40" s="13"/>
      <c r="I40" s="53"/>
      <c r="J40" s="54"/>
      <c r="K40" s="13"/>
      <c r="L40" s="53"/>
      <c r="M40" s="52"/>
      <c r="N40" s="13"/>
      <c r="O40" s="53"/>
      <c r="P40" s="54"/>
      <c r="Q40" s="13"/>
      <c r="R40" s="53"/>
      <c r="S40" s="54"/>
      <c r="T40" s="13"/>
      <c r="U40" s="53"/>
      <c r="V40" s="54"/>
      <c r="W40" s="13"/>
      <c r="X40" s="53"/>
      <c r="Y40" s="54"/>
      <c r="Z40" s="13"/>
      <c r="AA40" s="53"/>
      <c r="AB40" s="54"/>
      <c r="AC40" s="13"/>
      <c r="AD40" s="53"/>
    </row>
    <row r="41" spans="2:30" ht="17.25" thickTop="1" thickBot="1">
      <c r="B41" s="91">
        <f>معلومات!B41</f>
        <v>36</v>
      </c>
      <c r="C41" s="103">
        <f>معلومات!C41</f>
        <v>0</v>
      </c>
      <c r="D41" s="52">
        <v>0</v>
      </c>
      <c r="E41" s="13"/>
      <c r="F41" s="53"/>
      <c r="G41" s="54"/>
      <c r="H41" s="13"/>
      <c r="I41" s="53"/>
      <c r="J41" s="54"/>
      <c r="K41" s="13"/>
      <c r="L41" s="53"/>
      <c r="M41" s="52"/>
      <c r="N41" s="13"/>
      <c r="O41" s="53"/>
      <c r="P41" s="54"/>
      <c r="Q41" s="13"/>
      <c r="R41" s="53"/>
      <c r="S41" s="54"/>
      <c r="T41" s="13"/>
      <c r="U41" s="53"/>
      <c r="V41" s="54"/>
      <c r="W41" s="13"/>
      <c r="X41" s="53"/>
      <c r="Y41" s="54"/>
      <c r="Z41" s="13"/>
      <c r="AA41" s="53"/>
      <c r="AB41" s="54"/>
      <c r="AC41" s="13"/>
      <c r="AD41" s="53"/>
    </row>
    <row r="42" spans="2:30" ht="17.25" thickTop="1" thickBot="1">
      <c r="B42" s="91">
        <f>معلومات!B42</f>
        <v>37</v>
      </c>
      <c r="C42" s="103">
        <f>معلومات!C42</f>
        <v>0</v>
      </c>
      <c r="D42" s="52">
        <v>0</v>
      </c>
      <c r="E42" s="13"/>
      <c r="F42" s="53"/>
      <c r="G42" s="54"/>
      <c r="H42" s="13"/>
      <c r="I42" s="53"/>
      <c r="J42" s="54"/>
      <c r="K42" s="13"/>
      <c r="L42" s="53"/>
      <c r="M42" s="52"/>
      <c r="N42" s="13"/>
      <c r="O42" s="53"/>
      <c r="P42" s="54"/>
      <c r="Q42" s="13"/>
      <c r="R42" s="53"/>
      <c r="S42" s="54"/>
      <c r="T42" s="13"/>
      <c r="U42" s="53"/>
      <c r="V42" s="54"/>
      <c r="W42" s="13"/>
      <c r="X42" s="53"/>
      <c r="Y42" s="54"/>
      <c r="Z42" s="13"/>
      <c r="AA42" s="53"/>
      <c r="AB42" s="54"/>
      <c r="AC42" s="13"/>
      <c r="AD42" s="53"/>
    </row>
    <row r="43" spans="2:30" ht="17.25" thickTop="1" thickBot="1">
      <c r="B43" s="91">
        <f>معلومات!B43</f>
        <v>38</v>
      </c>
      <c r="C43" s="103">
        <f>معلومات!C43</f>
        <v>0</v>
      </c>
      <c r="D43" s="52">
        <v>0</v>
      </c>
      <c r="E43" s="13"/>
      <c r="F43" s="53"/>
      <c r="G43" s="54"/>
      <c r="H43" s="13"/>
      <c r="I43" s="53"/>
      <c r="J43" s="54"/>
      <c r="K43" s="13"/>
      <c r="L43" s="53"/>
      <c r="M43" s="52"/>
      <c r="N43" s="13"/>
      <c r="O43" s="53"/>
      <c r="P43" s="54"/>
      <c r="Q43" s="13"/>
      <c r="R43" s="53"/>
      <c r="S43" s="54"/>
      <c r="T43" s="13"/>
      <c r="U43" s="53"/>
      <c r="V43" s="54"/>
      <c r="W43" s="13"/>
      <c r="X43" s="53"/>
      <c r="Y43" s="54"/>
      <c r="Z43" s="13"/>
      <c r="AA43" s="53"/>
      <c r="AB43" s="54"/>
      <c r="AC43" s="13"/>
      <c r="AD43" s="53"/>
    </row>
    <row r="44" spans="2:30" ht="17.25" thickTop="1" thickBot="1">
      <c r="B44" s="91">
        <f>معلومات!B44</f>
        <v>39</v>
      </c>
      <c r="C44" s="103">
        <f>معلومات!C44</f>
        <v>0</v>
      </c>
      <c r="D44" s="52">
        <v>0</v>
      </c>
      <c r="E44" s="13"/>
      <c r="F44" s="53"/>
      <c r="G44" s="54"/>
      <c r="H44" s="13"/>
      <c r="I44" s="53"/>
      <c r="J44" s="54"/>
      <c r="K44" s="13"/>
      <c r="L44" s="53"/>
      <c r="M44" s="52"/>
      <c r="N44" s="13"/>
      <c r="O44" s="53"/>
      <c r="P44" s="54"/>
      <c r="Q44" s="13"/>
      <c r="R44" s="53"/>
      <c r="S44" s="54"/>
      <c r="T44" s="13"/>
      <c r="U44" s="53"/>
      <c r="V44" s="54"/>
      <c r="W44" s="13"/>
      <c r="X44" s="53"/>
      <c r="Y44" s="54"/>
      <c r="Z44" s="13"/>
      <c r="AA44" s="53"/>
      <c r="AB44" s="54"/>
      <c r="AC44" s="13"/>
      <c r="AD44" s="53"/>
    </row>
    <row r="45" spans="2:30" ht="17.25" thickTop="1" thickBot="1">
      <c r="B45" s="133">
        <f>معلومات!B45</f>
        <v>40</v>
      </c>
      <c r="C45" s="113">
        <f>معلومات!C45</f>
        <v>0</v>
      </c>
      <c r="D45" s="58">
        <v>0</v>
      </c>
      <c r="E45" s="59"/>
      <c r="F45" s="60"/>
      <c r="G45" s="61"/>
      <c r="H45" s="59"/>
      <c r="I45" s="60"/>
      <c r="J45" s="61"/>
      <c r="K45" s="59"/>
      <c r="L45" s="60"/>
      <c r="M45" s="58"/>
      <c r="N45" s="59"/>
      <c r="O45" s="60"/>
      <c r="P45" s="61"/>
      <c r="Q45" s="59"/>
      <c r="R45" s="60"/>
      <c r="S45" s="61"/>
      <c r="T45" s="59"/>
      <c r="U45" s="60"/>
      <c r="V45" s="61"/>
      <c r="W45" s="59"/>
      <c r="X45" s="60"/>
      <c r="Y45" s="61"/>
      <c r="Z45" s="59"/>
      <c r="AA45" s="60"/>
      <c r="AB45" s="61"/>
      <c r="AC45" s="59"/>
      <c r="AD45" s="60"/>
    </row>
    <row r="46" spans="2:30" ht="15.75" thickTop="1">
      <c r="B46" s="4"/>
    </row>
    <row r="47" spans="2:30">
      <c r="B47" s="4"/>
    </row>
    <row r="48" spans="2:30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</sheetData>
  <sheetProtection selectLockedCells="1" selectUnlockedCells="1"/>
  <mergeCells count="11">
    <mergeCell ref="G2:AA2"/>
    <mergeCell ref="F3:I3"/>
    <mergeCell ref="P4:R4"/>
    <mergeCell ref="S4:U4"/>
    <mergeCell ref="V4:X4"/>
    <mergeCell ref="Y4:AA4"/>
    <mergeCell ref="AB4:AD4"/>
    <mergeCell ref="D4:F4"/>
    <mergeCell ref="G4:I4"/>
    <mergeCell ref="J4:L4"/>
    <mergeCell ref="M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rightToLeft="1" topLeftCell="A31" workbookViewId="0">
      <selection activeCell="F6" sqref="F6"/>
    </sheetView>
  </sheetViews>
  <sheetFormatPr defaultRowHeight="15"/>
  <cols>
    <col min="3" max="3" width="18" customWidth="1"/>
    <col min="4" max="21" width="5.7109375" customWidth="1"/>
  </cols>
  <sheetData>
    <row r="1" spans="1:21" ht="15.75" thickBot="1">
      <c r="A1" s="1"/>
    </row>
    <row r="2" spans="1:21" ht="21.75" thickBot="1">
      <c r="A2" s="1"/>
      <c r="G2" s="260" t="s">
        <v>30</v>
      </c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21" ht="15.75" thickBot="1"/>
    <row r="4" spans="1:21" ht="31.5" customHeight="1" thickTop="1" thickBot="1">
      <c r="D4" s="262" t="s">
        <v>15</v>
      </c>
      <c r="E4" s="263"/>
      <c r="F4" s="264"/>
      <c r="G4" s="262" t="s">
        <v>16</v>
      </c>
      <c r="H4" s="263"/>
      <c r="I4" s="264"/>
      <c r="J4" s="262" t="s">
        <v>18</v>
      </c>
      <c r="K4" s="263"/>
      <c r="L4" s="264"/>
      <c r="M4" s="262" t="s">
        <v>17</v>
      </c>
      <c r="N4" s="263"/>
      <c r="O4" s="264"/>
      <c r="P4" s="262" t="s">
        <v>19</v>
      </c>
      <c r="Q4" s="263"/>
      <c r="R4" s="264"/>
      <c r="S4" s="262" t="s">
        <v>20</v>
      </c>
      <c r="T4" s="263"/>
      <c r="U4" s="264"/>
    </row>
    <row r="5" spans="1:21" ht="39" customHeight="1" thickTop="1" thickBot="1">
      <c r="B5" s="68" t="str">
        <f>معلومات!B5</f>
        <v>الرقم</v>
      </c>
      <c r="C5" s="155" t="str">
        <f>معلومات!C5</f>
        <v xml:space="preserve">الاسم  واللقب  </v>
      </c>
      <c r="D5" s="156" t="s">
        <v>21</v>
      </c>
      <c r="E5" s="157" t="s">
        <v>22</v>
      </c>
      <c r="F5" s="158" t="s">
        <v>23</v>
      </c>
      <c r="G5" s="159" t="s">
        <v>21</v>
      </c>
      <c r="H5" s="160" t="s">
        <v>22</v>
      </c>
      <c r="I5" s="158" t="s">
        <v>23</v>
      </c>
      <c r="J5" s="159" t="s">
        <v>21</v>
      </c>
      <c r="K5" s="161" t="s">
        <v>22</v>
      </c>
      <c r="L5" s="162" t="s">
        <v>23</v>
      </c>
      <c r="M5" s="159" t="s">
        <v>21</v>
      </c>
      <c r="N5" s="160" t="s">
        <v>22</v>
      </c>
      <c r="O5" s="163" t="s">
        <v>23</v>
      </c>
      <c r="P5" s="159" t="s">
        <v>21</v>
      </c>
      <c r="Q5" s="160" t="s">
        <v>22</v>
      </c>
      <c r="R5" s="158" t="s">
        <v>23</v>
      </c>
      <c r="S5" s="159" t="s">
        <v>21</v>
      </c>
      <c r="T5" s="160" t="s">
        <v>22</v>
      </c>
      <c r="U5" s="158" t="s">
        <v>23</v>
      </c>
    </row>
    <row r="6" spans="1:21" ht="16.5" thickTop="1">
      <c r="B6" s="69">
        <f>معلومات!B6</f>
        <v>1</v>
      </c>
      <c r="C6" s="138" t="str">
        <f>معلومات!C6</f>
        <v>لبيض محمد فاروق</v>
      </c>
      <c r="D6" s="95"/>
      <c r="E6" s="152"/>
      <c r="F6" s="153"/>
      <c r="G6" s="95"/>
      <c r="H6" s="152"/>
      <c r="I6" s="153"/>
      <c r="J6" s="95"/>
      <c r="K6" s="152"/>
      <c r="L6" s="153"/>
      <c r="M6" s="95"/>
      <c r="N6" s="152"/>
      <c r="O6" s="153"/>
      <c r="P6" s="95"/>
      <c r="Q6" s="152"/>
      <c r="R6" s="153"/>
      <c r="S6" s="95"/>
      <c r="T6" s="152"/>
      <c r="U6" s="154"/>
    </row>
    <row r="7" spans="1:21" ht="15.75">
      <c r="B7" s="63">
        <f>معلومات!B7</f>
        <v>2</v>
      </c>
      <c r="C7" s="137" t="str">
        <f>معلومات!C7</f>
        <v xml:space="preserve"> ربوح أسامة</v>
      </c>
      <c r="D7" s="52"/>
      <c r="E7" s="148"/>
      <c r="F7" s="146"/>
      <c r="G7" s="52"/>
      <c r="H7" s="148"/>
      <c r="I7" s="146"/>
      <c r="J7" s="52"/>
      <c r="K7" s="148"/>
      <c r="L7" s="146"/>
      <c r="M7" s="52"/>
      <c r="N7" s="148"/>
      <c r="O7" s="146"/>
      <c r="P7" s="52"/>
      <c r="Q7" s="148"/>
      <c r="R7" s="146"/>
      <c r="S7" s="52"/>
      <c r="T7" s="148"/>
      <c r="U7" s="150"/>
    </row>
    <row r="8" spans="1:21" ht="15.75">
      <c r="B8" s="63">
        <f>معلومات!B8</f>
        <v>3</v>
      </c>
      <c r="C8" s="137" t="str">
        <f>معلومات!C8</f>
        <v>داودي لخضر</v>
      </c>
      <c r="D8" s="52"/>
      <c r="E8" s="148"/>
      <c r="F8" s="146"/>
      <c r="G8" s="52"/>
      <c r="H8" s="148"/>
      <c r="I8" s="146"/>
      <c r="J8" s="52"/>
      <c r="K8" s="148"/>
      <c r="L8" s="146"/>
      <c r="M8" s="52"/>
      <c r="N8" s="148"/>
      <c r="O8" s="146"/>
      <c r="P8" s="52"/>
      <c r="Q8" s="148"/>
      <c r="R8" s="146"/>
      <c r="S8" s="52"/>
      <c r="T8" s="148"/>
      <c r="U8" s="150"/>
    </row>
    <row r="9" spans="1:21" ht="15.75">
      <c r="B9" s="63">
        <f>معلومات!B9</f>
        <v>4</v>
      </c>
      <c r="C9" s="137" t="str">
        <f>معلومات!C9</f>
        <v>زرقين هارون</v>
      </c>
      <c r="D9" s="52"/>
      <c r="E9" s="148"/>
      <c r="F9" s="146"/>
      <c r="G9" s="52"/>
      <c r="H9" s="148"/>
      <c r="I9" s="146"/>
      <c r="J9" s="52"/>
      <c r="K9" s="148"/>
      <c r="L9" s="146"/>
      <c r="M9" s="52"/>
      <c r="N9" s="148"/>
      <c r="O9" s="146"/>
      <c r="P9" s="52"/>
      <c r="Q9" s="148"/>
      <c r="R9" s="146"/>
      <c r="S9" s="52"/>
      <c r="T9" s="148"/>
      <c r="U9" s="150"/>
    </row>
    <row r="10" spans="1:21" ht="15.75">
      <c r="B10" s="63">
        <f>معلومات!B10</f>
        <v>5</v>
      </c>
      <c r="C10" s="137" t="str">
        <f>معلومات!C10</f>
        <v>بن عسلون سعد</v>
      </c>
      <c r="D10" s="52"/>
      <c r="E10" s="148"/>
      <c r="F10" s="146"/>
      <c r="G10" s="52"/>
      <c r="H10" s="148"/>
      <c r="I10" s="146"/>
      <c r="J10" s="52"/>
      <c r="K10" s="148"/>
      <c r="L10" s="146"/>
      <c r="M10" s="52"/>
      <c r="N10" s="148"/>
      <c r="O10" s="146"/>
      <c r="P10" s="52"/>
      <c r="Q10" s="148"/>
      <c r="R10" s="146"/>
      <c r="S10" s="52"/>
      <c r="T10" s="148"/>
      <c r="U10" s="150"/>
    </row>
    <row r="11" spans="1:21" ht="15.75">
      <c r="B11" s="63">
        <f>معلومات!B11</f>
        <v>6</v>
      </c>
      <c r="C11" s="137" t="str">
        <f>معلومات!C11</f>
        <v>مزياني محمد مؤنس</v>
      </c>
      <c r="D11" s="52"/>
      <c r="E11" s="148"/>
      <c r="F11" s="146"/>
      <c r="G11" s="52"/>
      <c r="H11" s="148"/>
      <c r="I11" s="146"/>
      <c r="J11" s="52"/>
      <c r="K11" s="148"/>
      <c r="L11" s="146"/>
      <c r="M11" s="52"/>
      <c r="N11" s="148"/>
      <c r="O11" s="146"/>
      <c r="P11" s="52"/>
      <c r="Q11" s="148"/>
      <c r="R11" s="146"/>
      <c r="S11" s="52"/>
      <c r="T11" s="148"/>
      <c r="U11" s="150"/>
    </row>
    <row r="12" spans="1:21" ht="15.75">
      <c r="B12" s="63">
        <f>معلومات!B12</f>
        <v>7</v>
      </c>
      <c r="C12" s="137" t="str">
        <f>معلومات!C12</f>
        <v>حرز الله طارق</v>
      </c>
      <c r="D12" s="52"/>
      <c r="E12" s="148"/>
      <c r="F12" s="146"/>
      <c r="G12" s="52"/>
      <c r="H12" s="148"/>
      <c r="I12" s="146"/>
      <c r="J12" s="52"/>
      <c r="K12" s="148"/>
      <c r="L12" s="146"/>
      <c r="M12" s="52"/>
      <c r="N12" s="148"/>
      <c r="O12" s="146"/>
      <c r="P12" s="52"/>
      <c r="Q12" s="148"/>
      <c r="R12" s="146"/>
      <c r="S12" s="52"/>
      <c r="T12" s="148"/>
      <c r="U12" s="150"/>
    </row>
    <row r="13" spans="1:21" ht="15.75">
      <c r="B13" s="63">
        <f>معلومات!B13</f>
        <v>8</v>
      </c>
      <c r="C13" s="137" t="str">
        <f>معلومات!C13</f>
        <v>شرماط عمر</v>
      </c>
      <c r="D13" s="52"/>
      <c r="E13" s="148"/>
      <c r="F13" s="146"/>
      <c r="G13" s="52"/>
      <c r="H13" s="148"/>
      <c r="I13" s="146"/>
      <c r="J13" s="52"/>
      <c r="K13" s="148"/>
      <c r="L13" s="146"/>
      <c r="M13" s="52"/>
      <c r="N13" s="148"/>
      <c r="O13" s="146"/>
      <c r="P13" s="52"/>
      <c r="Q13" s="148"/>
      <c r="R13" s="146"/>
      <c r="S13" s="52"/>
      <c r="T13" s="148"/>
      <c r="U13" s="150"/>
    </row>
    <row r="14" spans="1:21" ht="15.75">
      <c r="B14" s="63">
        <f>معلومات!B14</f>
        <v>9</v>
      </c>
      <c r="C14" s="137" t="str">
        <f>معلومات!C14</f>
        <v>عرعور هيثم</v>
      </c>
      <c r="D14" s="52"/>
      <c r="E14" s="148"/>
      <c r="F14" s="146"/>
      <c r="G14" s="52"/>
      <c r="H14" s="148"/>
      <c r="I14" s="146"/>
      <c r="J14" s="52"/>
      <c r="K14" s="148"/>
      <c r="L14" s="146"/>
      <c r="M14" s="52"/>
      <c r="N14" s="148"/>
      <c r="O14" s="146"/>
      <c r="P14" s="52"/>
      <c r="Q14" s="148"/>
      <c r="R14" s="146"/>
      <c r="S14" s="52"/>
      <c r="T14" s="148"/>
      <c r="U14" s="150"/>
    </row>
    <row r="15" spans="1:21" ht="15.75">
      <c r="B15" s="63">
        <f>معلومات!B15</f>
        <v>10</v>
      </c>
      <c r="C15" s="137" t="str">
        <f>معلومات!C15</f>
        <v xml:space="preserve">غنومات بن عيسى </v>
      </c>
      <c r="D15" s="52"/>
      <c r="E15" s="148"/>
      <c r="F15" s="146"/>
      <c r="G15" s="52"/>
      <c r="H15" s="148"/>
      <c r="I15" s="146"/>
      <c r="J15" s="52"/>
      <c r="K15" s="148"/>
      <c r="L15" s="146"/>
      <c r="M15" s="52"/>
      <c r="N15" s="148"/>
      <c r="O15" s="146"/>
      <c r="P15" s="52"/>
      <c r="Q15" s="148"/>
      <c r="R15" s="146"/>
      <c r="S15" s="52"/>
      <c r="T15" s="148"/>
      <c r="U15" s="150"/>
    </row>
    <row r="16" spans="1:21" ht="15.75">
      <c r="B16" s="63">
        <f>معلومات!B16</f>
        <v>11</v>
      </c>
      <c r="C16" s="137" t="str">
        <f>معلومات!C16</f>
        <v>بقة  احمد</v>
      </c>
      <c r="D16" s="52"/>
      <c r="E16" s="148"/>
      <c r="F16" s="146"/>
      <c r="G16" s="52"/>
      <c r="H16" s="148"/>
      <c r="I16" s="146"/>
      <c r="J16" s="52"/>
      <c r="K16" s="148"/>
      <c r="L16" s="146"/>
      <c r="M16" s="52"/>
      <c r="N16" s="148"/>
      <c r="O16" s="146"/>
      <c r="P16" s="52"/>
      <c r="Q16" s="148"/>
      <c r="R16" s="146"/>
      <c r="S16" s="52"/>
      <c r="T16" s="148"/>
      <c r="U16" s="150"/>
    </row>
    <row r="17" spans="2:21" ht="15.75">
      <c r="B17" s="63">
        <f>معلومات!B17</f>
        <v>12</v>
      </c>
      <c r="C17" s="137" t="str">
        <f>معلومات!C17</f>
        <v xml:space="preserve">سماصري محمد شكيب </v>
      </c>
      <c r="D17" s="52"/>
      <c r="E17" s="148"/>
      <c r="F17" s="146"/>
      <c r="G17" s="52"/>
      <c r="H17" s="148"/>
      <c r="I17" s="146"/>
      <c r="J17" s="52"/>
      <c r="K17" s="148"/>
      <c r="L17" s="146"/>
      <c r="M17" s="52"/>
      <c r="N17" s="148"/>
      <c r="O17" s="146"/>
      <c r="P17" s="52"/>
      <c r="Q17" s="148"/>
      <c r="R17" s="146"/>
      <c r="S17" s="52"/>
      <c r="T17" s="148"/>
      <c r="U17" s="150"/>
    </row>
    <row r="18" spans="2:21" ht="15.75">
      <c r="B18" s="63">
        <f>معلومات!B18</f>
        <v>13</v>
      </c>
      <c r="C18" s="137" t="str">
        <f>معلومات!C18</f>
        <v>مداح رؤوف</v>
      </c>
      <c r="D18" s="52"/>
      <c r="E18" s="148"/>
      <c r="F18" s="146"/>
      <c r="G18" s="52"/>
      <c r="H18" s="148"/>
      <c r="I18" s="146"/>
      <c r="J18" s="52"/>
      <c r="K18" s="148"/>
      <c r="L18" s="146"/>
      <c r="M18" s="52"/>
      <c r="N18" s="148"/>
      <c r="O18" s="146"/>
      <c r="P18" s="52"/>
      <c r="Q18" s="148"/>
      <c r="R18" s="146"/>
      <c r="S18" s="52"/>
      <c r="T18" s="148"/>
      <c r="U18" s="150"/>
    </row>
    <row r="19" spans="2:21" ht="16.5" thickBot="1">
      <c r="B19" s="64">
        <f>معلومات!B19</f>
        <v>14</v>
      </c>
      <c r="C19" s="164" t="str">
        <f>معلومات!C19</f>
        <v>تفاح أحمد</v>
      </c>
      <c r="D19" s="58"/>
      <c r="E19" s="165"/>
      <c r="F19" s="166"/>
      <c r="G19" s="58"/>
      <c r="H19" s="165"/>
      <c r="I19" s="166"/>
      <c r="J19" s="58"/>
      <c r="K19" s="165"/>
      <c r="L19" s="166"/>
      <c r="M19" s="58"/>
      <c r="N19" s="165"/>
      <c r="O19" s="166"/>
      <c r="P19" s="58"/>
      <c r="Q19" s="165"/>
      <c r="R19" s="166"/>
      <c r="S19" s="58"/>
      <c r="T19" s="165"/>
      <c r="U19" s="167"/>
    </row>
    <row r="20" spans="2:21" ht="16.5" thickTop="1">
      <c r="B20" s="69">
        <f>معلومات!B20</f>
        <v>15</v>
      </c>
      <c r="C20" s="138" t="str">
        <f>معلومات!C20</f>
        <v xml:space="preserve">الشاوي غزيل </v>
      </c>
      <c r="D20" s="95"/>
      <c r="E20" s="152"/>
      <c r="F20" s="153"/>
      <c r="G20" s="95"/>
      <c r="H20" s="152"/>
      <c r="I20" s="153"/>
      <c r="J20" s="95"/>
      <c r="K20" s="152"/>
      <c r="L20" s="153"/>
      <c r="M20" s="95"/>
      <c r="N20" s="152"/>
      <c r="O20" s="153"/>
      <c r="P20" s="95"/>
      <c r="Q20" s="152"/>
      <c r="R20" s="153"/>
      <c r="S20" s="95"/>
      <c r="T20" s="152"/>
      <c r="U20" s="154"/>
    </row>
    <row r="21" spans="2:21" ht="15.75">
      <c r="B21" s="63">
        <f>معلومات!B21</f>
        <v>16</v>
      </c>
      <c r="C21" s="137" t="str">
        <f>معلومات!C21</f>
        <v xml:space="preserve">دوارة ناريمان ريمة </v>
      </c>
      <c r="D21" s="52"/>
      <c r="E21" s="148"/>
      <c r="F21" s="146"/>
      <c r="G21" s="52"/>
      <c r="H21" s="148"/>
      <c r="I21" s="146"/>
      <c r="J21" s="52"/>
      <c r="K21" s="148"/>
      <c r="L21" s="146"/>
      <c r="M21" s="52"/>
      <c r="N21" s="148"/>
      <c r="O21" s="146"/>
      <c r="P21" s="52"/>
      <c r="Q21" s="148"/>
      <c r="R21" s="146"/>
      <c r="S21" s="52"/>
      <c r="T21" s="148"/>
      <c r="U21" s="150"/>
    </row>
    <row r="22" spans="2:21" ht="15.75">
      <c r="B22" s="63">
        <f>معلومات!B22</f>
        <v>17</v>
      </c>
      <c r="C22" s="137" t="str">
        <f>معلومات!C22</f>
        <v xml:space="preserve">عسلوني عائشة </v>
      </c>
      <c r="D22" s="52"/>
      <c r="E22" s="148"/>
      <c r="F22" s="146"/>
      <c r="G22" s="52"/>
      <c r="H22" s="148"/>
      <c r="I22" s="146"/>
      <c r="J22" s="52"/>
      <c r="K22" s="148"/>
      <c r="L22" s="146"/>
      <c r="M22" s="52"/>
      <c r="N22" s="148"/>
      <c r="O22" s="146"/>
      <c r="P22" s="52"/>
      <c r="Q22" s="148"/>
      <c r="R22" s="146"/>
      <c r="S22" s="52"/>
      <c r="T22" s="148"/>
      <c r="U22" s="150"/>
    </row>
    <row r="23" spans="2:21" ht="15.75">
      <c r="B23" s="63">
        <f>معلومات!B23</f>
        <v>18</v>
      </c>
      <c r="C23" s="137" t="str">
        <f>معلومات!C23</f>
        <v>طريعة  وردة</v>
      </c>
      <c r="D23" s="52"/>
      <c r="E23" s="148"/>
      <c r="F23" s="146"/>
      <c r="G23" s="52"/>
      <c r="H23" s="148"/>
      <c r="I23" s="146"/>
      <c r="J23" s="52"/>
      <c r="K23" s="148"/>
      <c r="L23" s="146"/>
      <c r="M23" s="52"/>
      <c r="N23" s="148"/>
      <c r="O23" s="146"/>
      <c r="P23" s="52"/>
      <c r="Q23" s="148"/>
      <c r="R23" s="146"/>
      <c r="S23" s="52"/>
      <c r="T23" s="148"/>
      <c r="U23" s="150"/>
    </row>
    <row r="24" spans="2:21" ht="15.75">
      <c r="B24" s="63">
        <f>معلومات!B24</f>
        <v>19</v>
      </c>
      <c r="C24" s="137" t="str">
        <f>معلومات!C24</f>
        <v xml:space="preserve">مداح ياسمين </v>
      </c>
      <c r="D24" s="52"/>
      <c r="E24" s="148"/>
      <c r="F24" s="146"/>
      <c r="G24" s="52"/>
      <c r="H24" s="148"/>
      <c r="I24" s="146"/>
      <c r="J24" s="52"/>
      <c r="K24" s="148"/>
      <c r="L24" s="146"/>
      <c r="M24" s="52"/>
      <c r="N24" s="148"/>
      <c r="O24" s="146"/>
      <c r="P24" s="52"/>
      <c r="Q24" s="148"/>
      <c r="R24" s="146"/>
      <c r="S24" s="52"/>
      <c r="T24" s="148"/>
      <c r="U24" s="150"/>
    </row>
    <row r="25" spans="2:21" ht="15.75">
      <c r="B25" s="63">
        <f>معلومات!B25</f>
        <v>20</v>
      </c>
      <c r="C25" s="137" t="str">
        <f>معلومات!C25</f>
        <v xml:space="preserve">شيبوط رؤى </v>
      </c>
      <c r="D25" s="52"/>
      <c r="E25" s="148"/>
      <c r="F25" s="146"/>
      <c r="G25" s="52"/>
      <c r="H25" s="148"/>
      <c r="I25" s="146"/>
      <c r="J25" s="52"/>
      <c r="K25" s="148"/>
      <c r="L25" s="146"/>
      <c r="M25" s="52"/>
      <c r="N25" s="148"/>
      <c r="O25" s="146"/>
      <c r="P25" s="52"/>
      <c r="Q25" s="148"/>
      <c r="R25" s="146"/>
      <c r="S25" s="52"/>
      <c r="T25" s="148"/>
      <c r="U25" s="150"/>
    </row>
    <row r="26" spans="2:21" ht="15.75">
      <c r="B26" s="63">
        <f>معلومات!B26</f>
        <v>21</v>
      </c>
      <c r="C26" s="137" t="str">
        <f>معلومات!C26</f>
        <v>شواطح فريدة</v>
      </c>
      <c r="D26" s="52"/>
      <c r="E26" s="148"/>
      <c r="F26" s="146"/>
      <c r="G26" s="52"/>
      <c r="H26" s="148"/>
      <c r="I26" s="146"/>
      <c r="J26" s="52"/>
      <c r="K26" s="148"/>
      <c r="L26" s="146"/>
      <c r="M26" s="52"/>
      <c r="N26" s="148"/>
      <c r="O26" s="146"/>
      <c r="P26" s="52"/>
      <c r="Q26" s="148"/>
      <c r="R26" s="146"/>
      <c r="S26" s="52"/>
      <c r="T26" s="148"/>
      <c r="U26" s="150"/>
    </row>
    <row r="27" spans="2:21" ht="15.75">
      <c r="B27" s="63">
        <f>معلومات!B27</f>
        <v>22</v>
      </c>
      <c r="C27" s="137" t="str">
        <f>معلومات!C27</f>
        <v>دعلوس الغالية</v>
      </c>
      <c r="D27" s="52"/>
      <c r="E27" s="148"/>
      <c r="F27" s="146"/>
      <c r="G27" s="52"/>
      <c r="H27" s="148"/>
      <c r="I27" s="146"/>
      <c r="J27" s="52"/>
      <c r="K27" s="148"/>
      <c r="L27" s="146"/>
      <c r="M27" s="52"/>
      <c r="N27" s="148"/>
      <c r="O27" s="146"/>
      <c r="P27" s="52"/>
      <c r="Q27" s="148"/>
      <c r="R27" s="146"/>
      <c r="S27" s="52"/>
      <c r="T27" s="148"/>
      <c r="U27" s="150"/>
    </row>
    <row r="28" spans="2:21" ht="15.75">
      <c r="B28" s="63">
        <f>معلومات!B28</f>
        <v>23</v>
      </c>
      <c r="C28" s="137" t="str">
        <f>معلومات!C28</f>
        <v>لحول آلاء كوثر</v>
      </c>
      <c r="D28" s="52"/>
      <c r="E28" s="148"/>
      <c r="F28" s="146"/>
      <c r="G28" s="52"/>
      <c r="H28" s="148"/>
      <c r="I28" s="146"/>
      <c r="J28" s="52"/>
      <c r="K28" s="148"/>
      <c r="L28" s="146"/>
      <c r="M28" s="52"/>
      <c r="N28" s="148"/>
      <c r="O28" s="146"/>
      <c r="P28" s="52"/>
      <c r="Q28" s="148"/>
      <c r="R28" s="146"/>
      <c r="S28" s="52"/>
      <c r="T28" s="148"/>
      <c r="U28" s="150"/>
    </row>
    <row r="29" spans="2:21" ht="15.75">
      <c r="B29" s="63">
        <f>معلومات!B29</f>
        <v>24</v>
      </c>
      <c r="C29" s="137" t="str">
        <f>معلومات!C29</f>
        <v>حيرش أميمة وصال</v>
      </c>
      <c r="D29" s="52"/>
      <c r="E29" s="148"/>
      <c r="F29" s="146"/>
      <c r="G29" s="52"/>
      <c r="H29" s="148"/>
      <c r="I29" s="146"/>
      <c r="J29" s="52"/>
      <c r="K29" s="148"/>
      <c r="L29" s="146"/>
      <c r="M29" s="52"/>
      <c r="N29" s="148"/>
      <c r="O29" s="146"/>
      <c r="P29" s="52"/>
      <c r="Q29" s="148"/>
      <c r="R29" s="146"/>
      <c r="S29" s="52"/>
      <c r="T29" s="148"/>
      <c r="U29" s="150"/>
    </row>
    <row r="30" spans="2:21" ht="15.75">
      <c r="B30" s="63">
        <f>معلومات!B30</f>
        <v>25</v>
      </c>
      <c r="C30" s="137" t="str">
        <f>معلومات!C30</f>
        <v xml:space="preserve">سليماني أميمة </v>
      </c>
      <c r="D30" s="52"/>
      <c r="E30" s="148"/>
      <c r="F30" s="146"/>
      <c r="G30" s="52"/>
      <c r="H30" s="148"/>
      <c r="I30" s="146"/>
      <c r="J30" s="52"/>
      <c r="K30" s="148"/>
      <c r="L30" s="146"/>
      <c r="M30" s="52"/>
      <c r="N30" s="148"/>
      <c r="O30" s="146"/>
      <c r="P30" s="52"/>
      <c r="Q30" s="148"/>
      <c r="R30" s="146"/>
      <c r="S30" s="52"/>
      <c r="T30" s="148"/>
      <c r="U30" s="150"/>
    </row>
    <row r="31" spans="2:21" ht="15.75">
      <c r="B31" s="63">
        <f>معلومات!B31</f>
        <v>26</v>
      </c>
      <c r="C31" s="137" t="str">
        <f>معلومات!C31</f>
        <v>خديوي ريم</v>
      </c>
      <c r="D31" s="52"/>
      <c r="E31" s="148"/>
      <c r="F31" s="146"/>
      <c r="G31" s="52"/>
      <c r="H31" s="148"/>
      <c r="I31" s="146"/>
      <c r="J31" s="52"/>
      <c r="K31" s="148"/>
      <c r="L31" s="146"/>
      <c r="M31" s="52"/>
      <c r="N31" s="148"/>
      <c r="O31" s="146"/>
      <c r="P31" s="52"/>
      <c r="Q31" s="148"/>
      <c r="R31" s="146"/>
      <c r="S31" s="52"/>
      <c r="T31" s="148"/>
      <c r="U31" s="150"/>
    </row>
    <row r="32" spans="2:21" ht="15.75">
      <c r="B32" s="63">
        <f>معلومات!B32</f>
        <v>27</v>
      </c>
      <c r="C32" s="137" t="str">
        <f>معلومات!C32</f>
        <v>عالب نورالهدى</v>
      </c>
      <c r="D32" s="52"/>
      <c r="E32" s="148"/>
      <c r="F32" s="146"/>
      <c r="G32" s="52"/>
      <c r="H32" s="148"/>
      <c r="I32" s="146"/>
      <c r="J32" s="52"/>
      <c r="K32" s="148"/>
      <c r="L32" s="146"/>
      <c r="M32" s="52"/>
      <c r="N32" s="148"/>
      <c r="O32" s="146"/>
      <c r="P32" s="52"/>
      <c r="Q32" s="148"/>
      <c r="R32" s="146"/>
      <c r="S32" s="52"/>
      <c r="T32" s="148"/>
      <c r="U32" s="150"/>
    </row>
    <row r="33" spans="1:21" ht="15.75">
      <c r="B33" s="63">
        <f>معلومات!B33</f>
        <v>28</v>
      </c>
      <c r="C33" s="137" t="str">
        <f>معلومات!C33</f>
        <v>زهار امينة</v>
      </c>
      <c r="D33" s="52"/>
      <c r="E33" s="148"/>
      <c r="F33" s="146"/>
      <c r="G33" s="52"/>
      <c r="H33" s="148"/>
      <c r="I33" s="146"/>
      <c r="J33" s="52"/>
      <c r="K33" s="148"/>
      <c r="L33" s="146"/>
      <c r="M33" s="52"/>
      <c r="N33" s="148"/>
      <c r="O33" s="146"/>
      <c r="P33" s="52"/>
      <c r="Q33" s="148"/>
      <c r="R33" s="146"/>
      <c r="S33" s="52"/>
      <c r="T33" s="148"/>
      <c r="U33" s="150"/>
    </row>
    <row r="34" spans="1:21" ht="15.75">
      <c r="B34" s="63">
        <f>معلومات!B34</f>
        <v>29</v>
      </c>
      <c r="C34" s="137" t="str">
        <f>معلومات!C34</f>
        <v>خذير حليمة</v>
      </c>
      <c r="D34" s="52"/>
      <c r="E34" s="148"/>
      <c r="F34" s="146"/>
      <c r="G34" s="52"/>
      <c r="H34" s="148"/>
      <c r="I34" s="146"/>
      <c r="J34" s="52"/>
      <c r="K34" s="148"/>
      <c r="L34" s="146"/>
      <c r="M34" s="52"/>
      <c r="N34" s="148"/>
      <c r="O34" s="146"/>
      <c r="P34" s="52"/>
      <c r="Q34" s="148"/>
      <c r="R34" s="146"/>
      <c r="S34" s="52"/>
      <c r="T34" s="148"/>
      <c r="U34" s="150"/>
    </row>
    <row r="35" spans="1:21" ht="15.75">
      <c r="B35" s="63">
        <f>معلومات!B35</f>
        <v>30</v>
      </c>
      <c r="C35" s="137" t="str">
        <f>معلومات!C35</f>
        <v>سلت ماريا غفران</v>
      </c>
      <c r="D35" s="52"/>
      <c r="E35" s="148"/>
      <c r="F35" s="146"/>
      <c r="G35" s="52"/>
      <c r="H35" s="148"/>
      <c r="I35" s="146"/>
      <c r="J35" s="52"/>
      <c r="K35" s="148"/>
      <c r="L35" s="146"/>
      <c r="M35" s="52"/>
      <c r="N35" s="148"/>
      <c r="O35" s="146"/>
      <c r="P35" s="52"/>
      <c r="Q35" s="148"/>
      <c r="R35" s="146"/>
      <c r="S35" s="52"/>
      <c r="T35" s="148"/>
      <c r="U35" s="150"/>
    </row>
    <row r="36" spans="1:21" ht="15.75">
      <c r="B36" s="63">
        <f>معلومات!B36</f>
        <v>31</v>
      </c>
      <c r="C36" s="137" t="str">
        <f>معلومات!C36</f>
        <v>هرماس منى ام النون</v>
      </c>
      <c r="D36" s="52"/>
      <c r="E36" s="148"/>
      <c r="F36" s="146"/>
      <c r="G36" s="52"/>
      <c r="H36" s="148"/>
      <c r="I36" s="146"/>
      <c r="J36" s="52"/>
      <c r="K36" s="148"/>
      <c r="L36" s="146"/>
      <c r="M36" s="52"/>
      <c r="N36" s="148"/>
      <c r="O36" s="146"/>
      <c r="P36" s="52"/>
      <c r="Q36" s="148"/>
      <c r="R36" s="146"/>
      <c r="S36" s="52"/>
      <c r="T36" s="148"/>
      <c r="U36" s="150"/>
    </row>
    <row r="37" spans="1:21" ht="15.75">
      <c r="B37" s="63">
        <f>معلومات!B37</f>
        <v>32</v>
      </c>
      <c r="C37" s="137" t="str">
        <f>معلومات!C37</f>
        <v>مجبري هبة</v>
      </c>
      <c r="D37" s="52"/>
      <c r="E37" s="148"/>
      <c r="F37" s="146"/>
      <c r="G37" s="52"/>
      <c r="H37" s="148"/>
      <c r="I37" s="146"/>
      <c r="J37" s="52"/>
      <c r="K37" s="148"/>
      <c r="L37" s="146"/>
      <c r="M37" s="52"/>
      <c r="N37" s="148"/>
      <c r="O37" s="146"/>
      <c r="P37" s="52"/>
      <c r="Q37" s="148"/>
      <c r="R37" s="146"/>
      <c r="S37" s="52"/>
      <c r="T37" s="148"/>
      <c r="U37" s="150"/>
    </row>
    <row r="38" spans="1:21" ht="15.75">
      <c r="B38" s="63">
        <f>معلومات!B38</f>
        <v>33</v>
      </c>
      <c r="C38" s="137" t="str">
        <f>معلومات!C38</f>
        <v>العشمي سهيلة</v>
      </c>
      <c r="D38" s="52"/>
      <c r="E38" s="148"/>
      <c r="F38" s="146"/>
      <c r="G38" s="52"/>
      <c r="H38" s="148"/>
      <c r="I38" s="146"/>
      <c r="J38" s="52"/>
      <c r="K38" s="148"/>
      <c r="L38" s="146"/>
      <c r="M38" s="52"/>
      <c r="N38" s="148"/>
      <c r="O38" s="146"/>
      <c r="P38" s="52"/>
      <c r="Q38" s="148"/>
      <c r="R38" s="146"/>
      <c r="S38" s="52"/>
      <c r="T38" s="148"/>
      <c r="U38" s="150"/>
    </row>
    <row r="39" spans="1:21" ht="16.5" thickBot="1">
      <c r="B39" s="64">
        <f>معلومات!B39</f>
        <v>34</v>
      </c>
      <c r="C39" s="137" t="str">
        <f>معلومات!C39</f>
        <v>فتيلينة مريم</v>
      </c>
      <c r="D39" s="52"/>
      <c r="E39" s="148"/>
      <c r="F39" s="146"/>
      <c r="G39" s="52"/>
      <c r="H39" s="148"/>
      <c r="I39" s="146"/>
      <c r="J39" s="52"/>
      <c r="K39" s="148"/>
      <c r="L39" s="146"/>
      <c r="M39" s="52"/>
      <c r="N39" s="148"/>
      <c r="O39" s="146"/>
      <c r="P39" s="52"/>
      <c r="Q39" s="148"/>
      <c r="R39" s="146"/>
      <c r="S39" s="52"/>
      <c r="T39" s="148"/>
      <c r="U39" s="150"/>
    </row>
    <row r="40" spans="1:21" ht="17.25" thickTop="1" thickBot="1">
      <c r="B40" s="91">
        <f>معلومات!B40</f>
        <v>35</v>
      </c>
      <c r="C40" s="137">
        <f>معلومات!C40</f>
        <v>0</v>
      </c>
      <c r="D40" s="52"/>
      <c r="E40" s="148"/>
      <c r="F40" s="146"/>
      <c r="G40" s="52"/>
      <c r="H40" s="148"/>
      <c r="I40" s="146"/>
      <c r="J40" s="52"/>
      <c r="K40" s="148"/>
      <c r="L40" s="146"/>
      <c r="M40" s="52"/>
      <c r="N40" s="148"/>
      <c r="O40" s="146"/>
      <c r="P40" s="52"/>
      <c r="Q40" s="148"/>
      <c r="R40" s="146"/>
      <c r="S40" s="52"/>
      <c r="T40" s="148"/>
      <c r="U40" s="150"/>
    </row>
    <row r="41" spans="1:21" ht="17.25" thickTop="1" thickBot="1">
      <c r="B41" s="91">
        <f>معلومات!B41</f>
        <v>36</v>
      </c>
      <c r="C41" s="137">
        <f>معلومات!C41</f>
        <v>0</v>
      </c>
      <c r="D41" s="52"/>
      <c r="E41" s="148"/>
      <c r="F41" s="146"/>
      <c r="G41" s="52"/>
      <c r="H41" s="148"/>
      <c r="I41" s="146"/>
      <c r="J41" s="52"/>
      <c r="K41" s="148"/>
      <c r="L41" s="146"/>
      <c r="M41" s="52"/>
      <c r="N41" s="148"/>
      <c r="O41" s="146"/>
      <c r="P41" s="52"/>
      <c r="Q41" s="148"/>
      <c r="R41" s="146"/>
      <c r="S41" s="52"/>
      <c r="T41" s="148"/>
      <c r="U41" s="150"/>
    </row>
    <row r="42" spans="1:21" ht="17.25" thickTop="1" thickBot="1">
      <c r="B42" s="91">
        <f>معلومات!B42</f>
        <v>37</v>
      </c>
      <c r="C42" s="137">
        <f>معلومات!C42</f>
        <v>0</v>
      </c>
      <c r="D42" s="52"/>
      <c r="E42" s="148"/>
      <c r="F42" s="146"/>
      <c r="G42" s="52"/>
      <c r="H42" s="148"/>
      <c r="I42" s="146"/>
      <c r="J42" s="52"/>
      <c r="K42" s="148"/>
      <c r="L42" s="146"/>
      <c r="M42" s="52"/>
      <c r="N42" s="148"/>
      <c r="O42" s="146"/>
      <c r="P42" s="52"/>
      <c r="Q42" s="148"/>
      <c r="R42" s="146"/>
      <c r="S42" s="52"/>
      <c r="T42" s="148"/>
      <c r="U42" s="150"/>
    </row>
    <row r="43" spans="1:21" ht="17.25" thickTop="1" thickBot="1">
      <c r="B43" s="91">
        <f>معلومات!B43</f>
        <v>38</v>
      </c>
      <c r="C43" s="137">
        <f>معلومات!C43</f>
        <v>0</v>
      </c>
      <c r="D43" s="52"/>
      <c r="E43" s="148"/>
      <c r="F43" s="146"/>
      <c r="G43" s="52"/>
      <c r="H43" s="148"/>
      <c r="I43" s="146"/>
      <c r="J43" s="52"/>
      <c r="K43" s="148"/>
      <c r="L43" s="146"/>
      <c r="M43" s="52"/>
      <c r="N43" s="148"/>
      <c r="O43" s="146"/>
      <c r="P43" s="52"/>
      <c r="Q43" s="148"/>
      <c r="R43" s="146"/>
      <c r="S43" s="52"/>
      <c r="T43" s="148"/>
      <c r="U43" s="150"/>
    </row>
    <row r="44" spans="1:21" ht="17.25" thickTop="1" thickBot="1">
      <c r="B44" s="91">
        <f>معلومات!B44</f>
        <v>39</v>
      </c>
      <c r="C44" s="137">
        <f>معلومات!C44</f>
        <v>0</v>
      </c>
      <c r="D44" s="52"/>
      <c r="E44" s="148"/>
      <c r="F44" s="146"/>
      <c r="G44" s="52"/>
      <c r="H44" s="148"/>
      <c r="I44" s="146"/>
      <c r="J44" s="52"/>
      <c r="K44" s="148"/>
      <c r="L44" s="146"/>
      <c r="M44" s="52"/>
      <c r="N44" s="148"/>
      <c r="O44" s="146"/>
      <c r="P44" s="52"/>
      <c r="Q44" s="148"/>
      <c r="R44" s="146"/>
      <c r="S44" s="52"/>
      <c r="T44" s="148"/>
      <c r="U44" s="150"/>
    </row>
    <row r="45" spans="1:21" ht="17.25" thickTop="1" thickBot="1">
      <c r="B45" s="133">
        <f>معلومات!B45</f>
        <v>40</v>
      </c>
      <c r="C45" s="139">
        <f>معلومات!C45</f>
        <v>0</v>
      </c>
      <c r="D45" s="134"/>
      <c r="E45" s="149"/>
      <c r="F45" s="147"/>
      <c r="G45" s="134"/>
      <c r="H45" s="149"/>
      <c r="I45" s="147"/>
      <c r="J45" s="134"/>
      <c r="K45" s="149"/>
      <c r="L45" s="147"/>
      <c r="M45" s="134"/>
      <c r="N45" s="149"/>
      <c r="O45" s="147"/>
      <c r="P45" s="134"/>
      <c r="Q45" s="149"/>
      <c r="R45" s="147"/>
      <c r="S45" s="134"/>
      <c r="T45" s="149"/>
      <c r="U45" s="151"/>
    </row>
    <row r="46" spans="1:21" ht="17.25" thickTop="1" thickBot="1">
      <c r="B46" s="168">
        <f>معلومات!B46</f>
        <v>0</v>
      </c>
      <c r="C46" s="168" t="str">
        <f>معلومات!C46</f>
        <v>المجموع</v>
      </c>
      <c r="D46" s="168">
        <f t="shared" ref="D46:U46" si="0">SUM(D6:D45)</f>
        <v>0</v>
      </c>
      <c r="E46" s="169">
        <f t="shared" si="0"/>
        <v>0</v>
      </c>
      <c r="F46" s="169">
        <f t="shared" si="0"/>
        <v>0</v>
      </c>
      <c r="G46" s="169">
        <f t="shared" si="0"/>
        <v>0</v>
      </c>
      <c r="H46" s="169">
        <f t="shared" si="0"/>
        <v>0</v>
      </c>
      <c r="I46" s="169">
        <f t="shared" si="0"/>
        <v>0</v>
      </c>
      <c r="J46" s="169">
        <f t="shared" si="0"/>
        <v>0</v>
      </c>
      <c r="K46" s="169">
        <f t="shared" si="0"/>
        <v>0</v>
      </c>
      <c r="L46" s="169">
        <f t="shared" si="0"/>
        <v>0</v>
      </c>
      <c r="M46" s="169">
        <f t="shared" si="0"/>
        <v>0</v>
      </c>
      <c r="N46" s="169">
        <f t="shared" si="0"/>
        <v>0</v>
      </c>
      <c r="O46" s="169">
        <f t="shared" si="0"/>
        <v>0</v>
      </c>
      <c r="P46" s="169">
        <f t="shared" si="0"/>
        <v>0</v>
      </c>
      <c r="Q46" s="169">
        <f t="shared" si="0"/>
        <v>0</v>
      </c>
      <c r="R46" s="169">
        <f t="shared" si="0"/>
        <v>0</v>
      </c>
      <c r="S46" s="169">
        <f t="shared" si="0"/>
        <v>0</v>
      </c>
      <c r="T46" s="169">
        <f t="shared" si="0"/>
        <v>0</v>
      </c>
      <c r="U46" s="169">
        <f t="shared" si="0"/>
        <v>0</v>
      </c>
    </row>
    <row r="47" spans="1:21" ht="17.25" thickTop="1" thickBot="1">
      <c r="A47" s="62"/>
      <c r="B47" s="265" t="s">
        <v>7</v>
      </c>
      <c r="C47" s="266"/>
      <c r="D47" s="55">
        <f>D46/D50</f>
        <v>0</v>
      </c>
      <c r="E47" s="101">
        <f>E46/D50</f>
        <v>0</v>
      </c>
      <c r="F47" s="101">
        <f>F46/D50</f>
        <v>0</v>
      </c>
      <c r="G47" s="101">
        <f>G46/D50</f>
        <v>0</v>
      </c>
      <c r="H47" s="57">
        <f>H46/D50</f>
        <v>0</v>
      </c>
      <c r="I47" s="57">
        <f>I46/D50</f>
        <v>0</v>
      </c>
      <c r="J47" s="101">
        <f>J46/D50</f>
        <v>0</v>
      </c>
      <c r="K47" s="57">
        <f>K46/D50</f>
        <v>0</v>
      </c>
      <c r="L47" s="57">
        <f>L46/D50</f>
        <v>0</v>
      </c>
      <c r="M47" s="101">
        <f>M46/D50</f>
        <v>0</v>
      </c>
      <c r="N47" s="56">
        <f>N46/D50</f>
        <v>0</v>
      </c>
      <c r="O47" s="101">
        <f>O46/D50</f>
        <v>0</v>
      </c>
      <c r="P47" s="55">
        <f>P46/D50</f>
        <v>0</v>
      </c>
      <c r="Q47" s="101">
        <f>Q46/D50</f>
        <v>0</v>
      </c>
      <c r="R47" s="101">
        <f>R46/D50</f>
        <v>0</v>
      </c>
      <c r="S47" s="101">
        <f>S46/D50</f>
        <v>0</v>
      </c>
      <c r="T47" s="56">
        <f>T46/D50</f>
        <v>0</v>
      </c>
      <c r="U47" s="101">
        <f>U46/D50</f>
        <v>0</v>
      </c>
    </row>
    <row r="48" spans="1:21" ht="15.75" thickTop="1"/>
    <row r="50" spans="3:4" ht="20.25" hidden="1" thickTop="1" thickBot="1">
      <c r="C50" s="140" t="str">
        <f>معلومات!I21</f>
        <v>عدد التلاميذ</v>
      </c>
      <c r="D50" s="140">
        <f>معلومات!K21</f>
        <v>40</v>
      </c>
    </row>
    <row r="51" spans="3:4" ht="20.25" hidden="1" thickTop="1" thickBot="1">
      <c r="C51" s="140" t="str">
        <f>معلومات!I22</f>
        <v>عدد الذكور</v>
      </c>
      <c r="D51" s="140">
        <f>معلومات!K22</f>
        <v>20</v>
      </c>
    </row>
    <row r="52" spans="3:4" ht="20.25" hidden="1" thickTop="1" thickBot="1">
      <c r="C52" s="140" t="str">
        <f>معلومات!I23</f>
        <v>عدد الاناث</v>
      </c>
      <c r="D52" s="140">
        <f>معلومات!K23</f>
        <v>20</v>
      </c>
    </row>
  </sheetData>
  <mergeCells count="8">
    <mergeCell ref="G2:R2"/>
    <mergeCell ref="P4:R4"/>
    <mergeCell ref="S4:U4"/>
    <mergeCell ref="B47:C47"/>
    <mergeCell ref="D4:F4"/>
    <mergeCell ref="G4:I4"/>
    <mergeCell ref="J4:L4"/>
    <mergeCell ref="M4:O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orksheet____3">
    <tabColor rgb="FF0070C0"/>
  </sheetPr>
  <dimension ref="A1:AF48"/>
  <sheetViews>
    <sheetView rightToLeft="1" topLeftCell="A25" workbookViewId="0">
      <selection activeCell="I33" sqref="I33"/>
    </sheetView>
  </sheetViews>
  <sheetFormatPr defaultRowHeight="15"/>
  <cols>
    <col min="2" max="2" width="4.7109375" customWidth="1"/>
    <col min="3" max="3" width="17.85546875" customWidth="1"/>
    <col min="4" max="32" width="8.5703125" customWidth="1"/>
  </cols>
  <sheetData>
    <row r="1" spans="1:32" ht="15.75" thickBot="1"/>
    <row r="2" spans="1:32" ht="21.75" thickBot="1">
      <c r="H2" s="260" t="s">
        <v>70</v>
      </c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32" ht="15.75" thickBot="1">
      <c r="C3" s="3"/>
    </row>
    <row r="4" spans="1:32" ht="17.25" thickTop="1" thickBot="1">
      <c r="B4" s="271" t="str">
        <f>معلومات!B5</f>
        <v>الرقم</v>
      </c>
      <c r="C4" s="273" t="str">
        <f>معلومات!C5</f>
        <v xml:space="preserve">الاسم  واللقب  </v>
      </c>
      <c r="D4" s="268" t="s">
        <v>13</v>
      </c>
      <c r="E4" s="269"/>
      <c r="F4" s="270"/>
      <c r="G4" s="268" t="s">
        <v>4</v>
      </c>
      <c r="H4" s="269"/>
      <c r="I4" s="270"/>
      <c r="J4" s="268" t="s">
        <v>3</v>
      </c>
      <c r="K4" s="269"/>
      <c r="L4" s="270"/>
      <c r="M4" s="262" t="s">
        <v>15</v>
      </c>
      <c r="N4" s="263"/>
      <c r="O4" s="264"/>
      <c r="P4" s="262" t="s">
        <v>16</v>
      </c>
      <c r="Q4" s="263"/>
      <c r="R4" s="264"/>
      <c r="S4" s="262" t="s">
        <v>18</v>
      </c>
      <c r="T4" s="263"/>
      <c r="U4" s="264"/>
      <c r="V4" s="262" t="s">
        <v>17</v>
      </c>
      <c r="W4" s="263"/>
      <c r="X4" s="264"/>
      <c r="Y4" s="262" t="s">
        <v>19</v>
      </c>
      <c r="Z4" s="263"/>
      <c r="AA4" s="264"/>
      <c r="AB4" s="262" t="s">
        <v>20</v>
      </c>
      <c r="AC4" s="263"/>
      <c r="AD4" s="264"/>
      <c r="AE4" s="275" t="s">
        <v>24</v>
      </c>
      <c r="AF4" s="277" t="s">
        <v>25</v>
      </c>
    </row>
    <row r="5" spans="1:32" ht="48.75" thickTop="1" thickBot="1">
      <c r="B5" s="272"/>
      <c r="C5" s="274"/>
      <c r="D5" s="92" t="s">
        <v>11</v>
      </c>
      <c r="E5" s="93" t="s">
        <v>12</v>
      </c>
      <c r="F5" s="94" t="s">
        <v>2</v>
      </c>
      <c r="G5" s="92" t="s">
        <v>11</v>
      </c>
      <c r="H5" s="93" t="s">
        <v>12</v>
      </c>
      <c r="I5" s="94" t="s">
        <v>2</v>
      </c>
      <c r="J5" s="92" t="s">
        <v>11</v>
      </c>
      <c r="K5" s="93" t="s">
        <v>12</v>
      </c>
      <c r="L5" s="94" t="s">
        <v>2</v>
      </c>
      <c r="M5" s="92" t="s">
        <v>11</v>
      </c>
      <c r="N5" s="93" t="s">
        <v>12</v>
      </c>
      <c r="O5" s="94" t="s">
        <v>2</v>
      </c>
      <c r="P5" s="92" t="s">
        <v>11</v>
      </c>
      <c r="Q5" s="93" t="s">
        <v>12</v>
      </c>
      <c r="R5" s="94" t="s">
        <v>2</v>
      </c>
      <c r="S5" s="92" t="s">
        <v>11</v>
      </c>
      <c r="T5" s="93" t="s">
        <v>12</v>
      </c>
      <c r="U5" s="94" t="s">
        <v>2</v>
      </c>
      <c r="V5" s="92" t="s">
        <v>11</v>
      </c>
      <c r="W5" s="93" t="s">
        <v>12</v>
      </c>
      <c r="X5" s="94" t="s">
        <v>2</v>
      </c>
      <c r="Y5" s="92" t="s">
        <v>11</v>
      </c>
      <c r="Z5" s="93" t="s">
        <v>12</v>
      </c>
      <c r="AA5" s="94" t="s">
        <v>2</v>
      </c>
      <c r="AB5" s="92" t="s">
        <v>11</v>
      </c>
      <c r="AC5" s="93" t="s">
        <v>12</v>
      </c>
      <c r="AD5" s="94" t="s">
        <v>2</v>
      </c>
      <c r="AE5" s="276"/>
      <c r="AF5" s="278"/>
    </row>
    <row r="6" spans="1:32" ht="16.5" thickTop="1">
      <c r="A6" s="3"/>
      <c r="B6" s="69">
        <f>معلومات!B6</f>
        <v>1</v>
      </c>
      <c r="C6" s="70" t="str">
        <f>معلومات!C6</f>
        <v>لبيض محمد فاروق</v>
      </c>
      <c r="D6" s="71">
        <f>'اختبارات المواد الاساسية'!H8+'اختبارات المواد الاساسية'!T8+'اختبارات المواد الاساسية'!H61</f>
        <v>12</v>
      </c>
      <c r="E6" s="72">
        <f>'التقويم المستمر'!D6*2</f>
        <v>14</v>
      </c>
      <c r="F6" s="73">
        <f>(E6+D6)/5</f>
        <v>5.2</v>
      </c>
      <c r="G6" s="71">
        <f>'اختبارات المواد الاساسية'!I8+'اختبارات المواد الاساسية'!U8+'اختبارات المواد الاساسية'!I61</f>
        <v>14.5</v>
      </c>
      <c r="H6" s="74">
        <f>'التقويم المستمر'!G6*2</f>
        <v>0</v>
      </c>
      <c r="I6" s="75">
        <f>(H6+G6)/5</f>
        <v>2.9</v>
      </c>
      <c r="J6" s="71">
        <f>'اختبارات المواد الاساسية'!J8+'اختبارات المواد الاساسية'!V8+'اختبارات المواد الاساسية'!J61</f>
        <v>10</v>
      </c>
      <c r="K6" s="74">
        <f>'التقويم المستمر'!J6*2</f>
        <v>0</v>
      </c>
      <c r="L6" s="75">
        <f>(K6+J6)/5</f>
        <v>2</v>
      </c>
      <c r="M6" s="76">
        <f>'اختبارات المواد الثانوية'!D6*3</f>
        <v>0</v>
      </c>
      <c r="N6" s="72">
        <f>'التقويم المستمر'!M6*2</f>
        <v>0</v>
      </c>
      <c r="O6" s="73">
        <f>(N6+M6)/5</f>
        <v>0</v>
      </c>
      <c r="P6" s="76">
        <f>'اختبارات المواد الثانوية'!G6*3</f>
        <v>0</v>
      </c>
      <c r="Q6" s="74">
        <f>'التقويم المستمر'!P6*2</f>
        <v>0</v>
      </c>
      <c r="R6" s="75">
        <f>(Q6+P6)/5</f>
        <v>0</v>
      </c>
      <c r="S6" s="71">
        <f>'اختبارات المواد الثانوية'!J6*3</f>
        <v>0</v>
      </c>
      <c r="T6" s="74">
        <f>'التقويم المستمر'!S6*2</f>
        <v>0</v>
      </c>
      <c r="U6" s="75">
        <f>(T6+S6)/5</f>
        <v>0</v>
      </c>
      <c r="V6" s="76">
        <f>'اختبارات المواد الثانوية'!M6*3</f>
        <v>0</v>
      </c>
      <c r="W6" s="72">
        <f>'التقويم المستمر'!V6*2</f>
        <v>0</v>
      </c>
      <c r="X6" s="73">
        <f>(W6+V6)/5</f>
        <v>0</v>
      </c>
      <c r="Y6" s="76">
        <f>'اختبارات المواد الثانوية'!P6*3</f>
        <v>0</v>
      </c>
      <c r="Z6" s="74">
        <f>'التقويم المستمر'!Y6*2</f>
        <v>0</v>
      </c>
      <c r="AA6" s="75">
        <f>(Z6+Y6)/5</f>
        <v>0</v>
      </c>
      <c r="AB6" s="71">
        <f>'اختبارات المواد الثانوية'!S6*3</f>
        <v>0</v>
      </c>
      <c r="AC6" s="74">
        <f>'التقويم المستمر'!AB6*2</f>
        <v>0</v>
      </c>
      <c r="AD6" s="75">
        <f>(AC6+AB6)/5</f>
        <v>0</v>
      </c>
      <c r="AE6" s="77">
        <f>AD6+AA6+X6+U6+R6+O6+L6+I6+F6</f>
        <v>10.100000000000001</v>
      </c>
      <c r="AF6" s="78">
        <f>AE6/9</f>
        <v>1.1222222222222225</v>
      </c>
    </row>
    <row r="7" spans="1:32" ht="15.75">
      <c r="A7" s="3"/>
      <c r="B7" s="63">
        <f>معلومات!B7</f>
        <v>2</v>
      </c>
      <c r="C7" s="66" t="str">
        <f>معلومات!C7</f>
        <v xml:space="preserve"> ربوح أسامة</v>
      </c>
      <c r="D7" s="71">
        <f>'اختبارات المواد الاساسية'!H9+'اختبارات المواد الاساسية'!T9+'اختبارات المواد الاساسية'!H62</f>
        <v>11.5</v>
      </c>
      <c r="E7" s="72">
        <f>'التقويم المستمر'!D7*2</f>
        <v>14</v>
      </c>
      <c r="F7" s="73">
        <f t="shared" ref="F7:F39" si="0">(E7+D7)/5</f>
        <v>5.0999999999999996</v>
      </c>
      <c r="G7" s="71">
        <f>'اختبارات المواد الاساسية'!I9+'اختبارات المواد الاساسية'!U9+'اختبارات المواد الاساسية'!I62</f>
        <v>13.5</v>
      </c>
      <c r="H7" s="74">
        <f>'التقويم المستمر'!G7*2</f>
        <v>0</v>
      </c>
      <c r="I7" s="75">
        <f t="shared" ref="I7:I39" si="1">(H7+G7)/5</f>
        <v>2.7</v>
      </c>
      <c r="J7" s="71">
        <f>'اختبارات المواد الاساسية'!J9+'اختبارات المواد الاساسية'!V9+'اختبارات المواد الاساسية'!J62</f>
        <v>11</v>
      </c>
      <c r="K7" s="74">
        <f>'التقويم المستمر'!J7*2</f>
        <v>0</v>
      </c>
      <c r="L7" s="75">
        <f t="shared" ref="L7:L39" si="2">(K7+J7)/5</f>
        <v>2.2000000000000002</v>
      </c>
      <c r="M7" s="76">
        <f>'اختبارات المواد الثانوية'!D7*3</f>
        <v>0</v>
      </c>
      <c r="N7" s="72">
        <f>'التقويم المستمر'!M7*2</f>
        <v>0</v>
      </c>
      <c r="O7" s="73">
        <f t="shared" ref="O7:O39" si="3">(N7+M7)/5</f>
        <v>0</v>
      </c>
      <c r="P7" s="76">
        <f>'اختبارات المواد الثانوية'!G7*3</f>
        <v>0</v>
      </c>
      <c r="Q7" s="74">
        <f>'التقويم المستمر'!P7*2</f>
        <v>0</v>
      </c>
      <c r="R7" s="75">
        <f t="shared" ref="R7:R39" si="4">(Q7+P7)/5</f>
        <v>0</v>
      </c>
      <c r="S7" s="71">
        <f>'اختبارات المواد الثانوية'!J7*3</f>
        <v>0</v>
      </c>
      <c r="T7" s="74">
        <f>'التقويم المستمر'!S7*2</f>
        <v>0</v>
      </c>
      <c r="U7" s="75">
        <f t="shared" ref="U7:U39" si="5">(T7+S7)/5</f>
        <v>0</v>
      </c>
      <c r="V7" s="76">
        <f>'اختبارات المواد الثانوية'!M7*3</f>
        <v>0</v>
      </c>
      <c r="W7" s="72">
        <f>'التقويم المستمر'!V7*2</f>
        <v>0</v>
      </c>
      <c r="X7" s="73">
        <f t="shared" ref="X7:X39" si="6">(W7+V7)/5</f>
        <v>0</v>
      </c>
      <c r="Y7" s="76">
        <f>'اختبارات المواد الثانوية'!P7*3</f>
        <v>0</v>
      </c>
      <c r="Z7" s="74">
        <f>'التقويم المستمر'!Y7*2</f>
        <v>0</v>
      </c>
      <c r="AA7" s="75">
        <f t="shared" ref="AA7:AA39" si="7">(Z7+Y7)/5</f>
        <v>0</v>
      </c>
      <c r="AB7" s="71">
        <f>'اختبارات المواد الثانوية'!S7*3</f>
        <v>0</v>
      </c>
      <c r="AC7" s="74">
        <f>'التقويم المستمر'!AB7*2</f>
        <v>0</v>
      </c>
      <c r="AD7" s="75">
        <f t="shared" ref="AD7:AD39" si="8">(AC7+AB7)/5</f>
        <v>0</v>
      </c>
      <c r="AE7" s="77">
        <f t="shared" ref="AE7:AE39" si="9">AD7+AA7+X7+U7+R7+O7+L7+I7+F7</f>
        <v>10</v>
      </c>
      <c r="AF7" s="78">
        <f t="shared" ref="AF7:AF39" si="10">AE7/9</f>
        <v>1.1111111111111112</v>
      </c>
    </row>
    <row r="8" spans="1:32" ht="15.75">
      <c r="A8" s="3"/>
      <c r="B8" s="63">
        <f>معلومات!B8</f>
        <v>3</v>
      </c>
      <c r="C8" s="66" t="str">
        <f>معلومات!C8</f>
        <v>داودي لخضر</v>
      </c>
      <c r="D8" s="71">
        <f>'اختبارات المواد الاساسية'!H10+'اختبارات المواد الاساسية'!T10+'اختبارات المواد الاساسية'!H63</f>
        <v>16</v>
      </c>
      <c r="E8" s="72">
        <f>'التقويم المستمر'!D8*2</f>
        <v>16</v>
      </c>
      <c r="F8" s="73">
        <f t="shared" si="0"/>
        <v>6.4</v>
      </c>
      <c r="G8" s="71">
        <f>'اختبارات المواد الاساسية'!I10+'اختبارات المواد الاساسية'!U10+'اختبارات المواد الاساسية'!I63</f>
        <v>16.5</v>
      </c>
      <c r="H8" s="74">
        <f>'التقويم المستمر'!G8*2</f>
        <v>0</v>
      </c>
      <c r="I8" s="75">
        <f t="shared" si="1"/>
        <v>3.3</v>
      </c>
      <c r="J8" s="71">
        <f>'اختبارات المواد الاساسية'!J10+'اختبارات المواد الاساسية'!V10+'اختبارات المواد الاساسية'!J63</f>
        <v>11.5</v>
      </c>
      <c r="K8" s="74">
        <f>'التقويم المستمر'!J8*2</f>
        <v>0</v>
      </c>
      <c r="L8" s="75">
        <f t="shared" si="2"/>
        <v>2.2999999999999998</v>
      </c>
      <c r="M8" s="76">
        <f>'اختبارات المواد الثانوية'!D8*3</f>
        <v>0</v>
      </c>
      <c r="N8" s="72">
        <f>'التقويم المستمر'!M8*2</f>
        <v>0</v>
      </c>
      <c r="O8" s="73">
        <f t="shared" si="3"/>
        <v>0</v>
      </c>
      <c r="P8" s="76">
        <f>'اختبارات المواد الثانوية'!G8*3</f>
        <v>0</v>
      </c>
      <c r="Q8" s="74">
        <f>'التقويم المستمر'!P8*2</f>
        <v>0</v>
      </c>
      <c r="R8" s="75">
        <f t="shared" si="4"/>
        <v>0</v>
      </c>
      <c r="S8" s="71">
        <f>'اختبارات المواد الثانوية'!J8*3</f>
        <v>0</v>
      </c>
      <c r="T8" s="74">
        <f>'التقويم المستمر'!S8*2</f>
        <v>0</v>
      </c>
      <c r="U8" s="75">
        <f t="shared" si="5"/>
        <v>0</v>
      </c>
      <c r="V8" s="76">
        <f>'اختبارات المواد الثانوية'!M8*3</f>
        <v>0</v>
      </c>
      <c r="W8" s="72">
        <f>'التقويم المستمر'!V8*2</f>
        <v>0</v>
      </c>
      <c r="X8" s="73">
        <f t="shared" si="6"/>
        <v>0</v>
      </c>
      <c r="Y8" s="76">
        <f>'اختبارات المواد الثانوية'!P8*3</f>
        <v>0</v>
      </c>
      <c r="Z8" s="74">
        <f>'التقويم المستمر'!Y8*2</f>
        <v>0</v>
      </c>
      <c r="AA8" s="75">
        <f t="shared" si="7"/>
        <v>0</v>
      </c>
      <c r="AB8" s="71">
        <f>'اختبارات المواد الثانوية'!S8*3</f>
        <v>0</v>
      </c>
      <c r="AC8" s="74">
        <f>'التقويم المستمر'!AB8*2</f>
        <v>0</v>
      </c>
      <c r="AD8" s="75">
        <f t="shared" si="8"/>
        <v>0</v>
      </c>
      <c r="AE8" s="77">
        <f t="shared" si="9"/>
        <v>12</v>
      </c>
      <c r="AF8" s="78">
        <f t="shared" si="10"/>
        <v>1.3333333333333333</v>
      </c>
    </row>
    <row r="9" spans="1:32" ht="15.75">
      <c r="A9" s="3"/>
      <c r="B9" s="63">
        <f>معلومات!B9</f>
        <v>4</v>
      </c>
      <c r="C9" s="66" t="str">
        <f>معلومات!C9</f>
        <v>زرقين هارون</v>
      </c>
      <c r="D9" s="71">
        <f>'اختبارات المواد الاساسية'!H11+'اختبارات المواد الاساسية'!T11+'اختبارات المواد الاساسية'!H64</f>
        <v>14</v>
      </c>
      <c r="E9" s="72">
        <f>'التقويم المستمر'!D9*2</f>
        <v>12</v>
      </c>
      <c r="F9" s="73">
        <f t="shared" si="0"/>
        <v>5.2</v>
      </c>
      <c r="G9" s="71">
        <f>'اختبارات المواد الاساسية'!I11+'اختبارات المواد الاساسية'!U11+'اختبارات المواد الاساسية'!I64</f>
        <v>12.5</v>
      </c>
      <c r="H9" s="74">
        <f>'التقويم المستمر'!G9*2</f>
        <v>0</v>
      </c>
      <c r="I9" s="75">
        <f t="shared" si="1"/>
        <v>2.5</v>
      </c>
      <c r="J9" s="71">
        <f>'اختبارات المواد الاساسية'!J11+'اختبارات المواد الاساسية'!V11+'اختبارات المواد الاساسية'!J64</f>
        <v>10</v>
      </c>
      <c r="K9" s="74">
        <f>'التقويم المستمر'!J9*2</f>
        <v>0</v>
      </c>
      <c r="L9" s="75">
        <f t="shared" si="2"/>
        <v>2</v>
      </c>
      <c r="M9" s="76">
        <f>'اختبارات المواد الثانوية'!D9*3</f>
        <v>0</v>
      </c>
      <c r="N9" s="72">
        <f>'التقويم المستمر'!M9*2</f>
        <v>0</v>
      </c>
      <c r="O9" s="73">
        <f t="shared" si="3"/>
        <v>0</v>
      </c>
      <c r="P9" s="76">
        <f>'اختبارات المواد الثانوية'!G9*3</f>
        <v>0</v>
      </c>
      <c r="Q9" s="74">
        <f>'التقويم المستمر'!P9*2</f>
        <v>0</v>
      </c>
      <c r="R9" s="75">
        <f t="shared" si="4"/>
        <v>0</v>
      </c>
      <c r="S9" s="71">
        <f>'اختبارات المواد الثانوية'!J9*3</f>
        <v>0</v>
      </c>
      <c r="T9" s="74">
        <f>'التقويم المستمر'!S9*2</f>
        <v>0</v>
      </c>
      <c r="U9" s="75">
        <f t="shared" si="5"/>
        <v>0</v>
      </c>
      <c r="V9" s="76">
        <f>'اختبارات المواد الثانوية'!M9*3</f>
        <v>0</v>
      </c>
      <c r="W9" s="72">
        <f>'التقويم المستمر'!V9*2</f>
        <v>0</v>
      </c>
      <c r="X9" s="73">
        <f t="shared" si="6"/>
        <v>0</v>
      </c>
      <c r="Y9" s="76">
        <f>'اختبارات المواد الثانوية'!P9*3</f>
        <v>0</v>
      </c>
      <c r="Z9" s="74">
        <f>'التقويم المستمر'!Y9*2</f>
        <v>0</v>
      </c>
      <c r="AA9" s="75">
        <f t="shared" si="7"/>
        <v>0</v>
      </c>
      <c r="AB9" s="71">
        <f>'اختبارات المواد الثانوية'!S9*3</f>
        <v>0</v>
      </c>
      <c r="AC9" s="74">
        <f>'التقويم المستمر'!AB9*2</f>
        <v>0</v>
      </c>
      <c r="AD9" s="75">
        <f t="shared" si="8"/>
        <v>0</v>
      </c>
      <c r="AE9" s="77">
        <f t="shared" si="9"/>
        <v>9.6999999999999993</v>
      </c>
      <c r="AF9" s="78">
        <f t="shared" si="10"/>
        <v>1.0777777777777777</v>
      </c>
    </row>
    <row r="10" spans="1:32" ht="15.75">
      <c r="A10" s="3"/>
      <c r="B10" s="63">
        <f>معلومات!B10</f>
        <v>5</v>
      </c>
      <c r="C10" s="66" t="str">
        <f>معلومات!C10</f>
        <v>بن عسلون سعد</v>
      </c>
      <c r="D10" s="71">
        <f>'اختبارات المواد الاساسية'!H12+'اختبارات المواد الاساسية'!T12+'اختبارات المواد الاساسية'!H65</f>
        <v>9.5</v>
      </c>
      <c r="E10" s="72">
        <f>'التقويم المستمر'!D10*2</f>
        <v>12</v>
      </c>
      <c r="F10" s="73">
        <f t="shared" si="0"/>
        <v>4.3</v>
      </c>
      <c r="G10" s="71">
        <f>'اختبارات المواد الاساسية'!I12+'اختبارات المواد الاساسية'!U12+'اختبارات المواد الاساسية'!I65</f>
        <v>17.5</v>
      </c>
      <c r="H10" s="74">
        <f>'التقويم المستمر'!G10*2</f>
        <v>0</v>
      </c>
      <c r="I10" s="75">
        <f t="shared" si="1"/>
        <v>3.5</v>
      </c>
      <c r="J10" s="71">
        <f>'اختبارات المواد الاساسية'!J12+'اختبارات المواد الاساسية'!V12+'اختبارات المواد الاساسية'!J65</f>
        <v>10</v>
      </c>
      <c r="K10" s="74">
        <f>'التقويم المستمر'!J10*2</f>
        <v>0</v>
      </c>
      <c r="L10" s="75">
        <f t="shared" si="2"/>
        <v>2</v>
      </c>
      <c r="M10" s="76">
        <f>'اختبارات المواد الثانوية'!D10*3</f>
        <v>0</v>
      </c>
      <c r="N10" s="72">
        <f>'التقويم المستمر'!M10*2</f>
        <v>0</v>
      </c>
      <c r="O10" s="73">
        <f t="shared" si="3"/>
        <v>0</v>
      </c>
      <c r="P10" s="76">
        <f>'اختبارات المواد الثانوية'!G10*3</f>
        <v>0</v>
      </c>
      <c r="Q10" s="74">
        <f>'التقويم المستمر'!P10*2</f>
        <v>0</v>
      </c>
      <c r="R10" s="75">
        <f t="shared" si="4"/>
        <v>0</v>
      </c>
      <c r="S10" s="71">
        <f>'اختبارات المواد الثانوية'!J10*3</f>
        <v>0</v>
      </c>
      <c r="T10" s="74">
        <f>'التقويم المستمر'!S10*2</f>
        <v>0</v>
      </c>
      <c r="U10" s="75">
        <f t="shared" si="5"/>
        <v>0</v>
      </c>
      <c r="V10" s="76">
        <f>'اختبارات المواد الثانوية'!M10*3</f>
        <v>0</v>
      </c>
      <c r="W10" s="72">
        <f>'التقويم المستمر'!V10*2</f>
        <v>0</v>
      </c>
      <c r="X10" s="73">
        <f t="shared" si="6"/>
        <v>0</v>
      </c>
      <c r="Y10" s="76">
        <f>'اختبارات المواد الثانوية'!P10*3</f>
        <v>0</v>
      </c>
      <c r="Z10" s="74">
        <f>'التقويم المستمر'!Y10*2</f>
        <v>0</v>
      </c>
      <c r="AA10" s="75">
        <f t="shared" si="7"/>
        <v>0</v>
      </c>
      <c r="AB10" s="71">
        <f>'اختبارات المواد الثانوية'!S10*3</f>
        <v>0</v>
      </c>
      <c r="AC10" s="74">
        <f>'التقويم المستمر'!AB10*2</f>
        <v>0</v>
      </c>
      <c r="AD10" s="75">
        <f t="shared" si="8"/>
        <v>0</v>
      </c>
      <c r="AE10" s="77">
        <f t="shared" si="9"/>
        <v>9.8000000000000007</v>
      </c>
      <c r="AF10" s="78">
        <f t="shared" si="10"/>
        <v>1.088888888888889</v>
      </c>
    </row>
    <row r="11" spans="1:32" ht="15.75">
      <c r="A11" s="3"/>
      <c r="B11" s="63">
        <f>معلومات!B11</f>
        <v>6</v>
      </c>
      <c r="C11" s="66" t="str">
        <f>معلومات!C11</f>
        <v>مزياني محمد مؤنس</v>
      </c>
      <c r="D11" s="71">
        <f>'اختبارات المواد الاساسية'!H13+'اختبارات المواد الاساسية'!T13+'اختبارات المواد الاساسية'!H66</f>
        <v>15</v>
      </c>
      <c r="E11" s="72">
        <f>'التقويم المستمر'!D11*2</f>
        <v>14</v>
      </c>
      <c r="F11" s="73">
        <f t="shared" si="0"/>
        <v>5.8</v>
      </c>
      <c r="G11" s="71">
        <f>'اختبارات المواد الاساسية'!I13+'اختبارات المواد الاساسية'!U13+'اختبارات المواد الاساسية'!I66</f>
        <v>13</v>
      </c>
      <c r="H11" s="74">
        <f>'التقويم المستمر'!G11*2</f>
        <v>0</v>
      </c>
      <c r="I11" s="75">
        <f t="shared" si="1"/>
        <v>2.6</v>
      </c>
      <c r="J11" s="71">
        <f>'اختبارات المواد الاساسية'!J13+'اختبارات المواد الاساسية'!V13+'اختبارات المواد الاساسية'!J66</f>
        <v>14.5</v>
      </c>
      <c r="K11" s="74">
        <f>'التقويم المستمر'!J11*2</f>
        <v>0</v>
      </c>
      <c r="L11" s="75">
        <f t="shared" si="2"/>
        <v>2.9</v>
      </c>
      <c r="M11" s="76">
        <f>'اختبارات المواد الثانوية'!D11*3</f>
        <v>0</v>
      </c>
      <c r="N11" s="72">
        <f>'التقويم المستمر'!M11*2</f>
        <v>0</v>
      </c>
      <c r="O11" s="73">
        <f t="shared" si="3"/>
        <v>0</v>
      </c>
      <c r="P11" s="76">
        <f>'اختبارات المواد الثانوية'!G11*3</f>
        <v>0</v>
      </c>
      <c r="Q11" s="74">
        <f>'التقويم المستمر'!P11*2</f>
        <v>0</v>
      </c>
      <c r="R11" s="75">
        <f t="shared" si="4"/>
        <v>0</v>
      </c>
      <c r="S11" s="71">
        <f>'اختبارات المواد الثانوية'!J11*3</f>
        <v>0</v>
      </c>
      <c r="T11" s="74">
        <f>'التقويم المستمر'!S11*2</f>
        <v>0</v>
      </c>
      <c r="U11" s="75">
        <f t="shared" si="5"/>
        <v>0</v>
      </c>
      <c r="V11" s="76">
        <f>'اختبارات المواد الثانوية'!M11*3</f>
        <v>0</v>
      </c>
      <c r="W11" s="72">
        <f>'التقويم المستمر'!V11*2</f>
        <v>0</v>
      </c>
      <c r="X11" s="73">
        <f t="shared" si="6"/>
        <v>0</v>
      </c>
      <c r="Y11" s="76">
        <f>'اختبارات المواد الثانوية'!P11*3</f>
        <v>0</v>
      </c>
      <c r="Z11" s="74">
        <f>'التقويم المستمر'!Y11*2</f>
        <v>0</v>
      </c>
      <c r="AA11" s="75">
        <f t="shared" si="7"/>
        <v>0</v>
      </c>
      <c r="AB11" s="71">
        <f>'اختبارات المواد الثانوية'!S11*3</f>
        <v>0</v>
      </c>
      <c r="AC11" s="74">
        <f>'التقويم المستمر'!AB11*2</f>
        <v>0</v>
      </c>
      <c r="AD11" s="75">
        <f t="shared" si="8"/>
        <v>0</v>
      </c>
      <c r="AE11" s="77">
        <f t="shared" si="9"/>
        <v>11.3</v>
      </c>
      <c r="AF11" s="78">
        <f t="shared" si="10"/>
        <v>1.2555555555555555</v>
      </c>
    </row>
    <row r="12" spans="1:32" ht="15.75">
      <c r="A12" s="3"/>
      <c r="B12" s="63">
        <f>معلومات!B12</f>
        <v>7</v>
      </c>
      <c r="C12" s="66" t="str">
        <f>معلومات!C12</f>
        <v>حرز الله طارق</v>
      </c>
      <c r="D12" s="71">
        <f>'اختبارات المواد الاساسية'!H14+'اختبارات المواد الاساسية'!T14+'اختبارات المواد الاساسية'!H67</f>
        <v>9</v>
      </c>
      <c r="E12" s="72">
        <f>'التقويم المستمر'!D12*2</f>
        <v>12</v>
      </c>
      <c r="F12" s="73">
        <f t="shared" si="0"/>
        <v>4.2</v>
      </c>
      <c r="G12" s="71">
        <f>'اختبارات المواد الاساسية'!I14+'اختبارات المواد الاساسية'!U14+'اختبارات المواد الاساسية'!I67</f>
        <v>9</v>
      </c>
      <c r="H12" s="74">
        <f>'التقويم المستمر'!G12*2</f>
        <v>0</v>
      </c>
      <c r="I12" s="75">
        <f t="shared" si="1"/>
        <v>1.8</v>
      </c>
      <c r="J12" s="71">
        <f>'اختبارات المواد الاساسية'!J14+'اختبارات المواد الاساسية'!V14+'اختبارات المواد الاساسية'!J67</f>
        <v>8</v>
      </c>
      <c r="K12" s="74">
        <f>'التقويم المستمر'!J12*2</f>
        <v>0</v>
      </c>
      <c r="L12" s="75">
        <f t="shared" si="2"/>
        <v>1.6</v>
      </c>
      <c r="M12" s="76">
        <f>'اختبارات المواد الثانوية'!D12*3</f>
        <v>0</v>
      </c>
      <c r="N12" s="72">
        <f>'التقويم المستمر'!M12*2</f>
        <v>0</v>
      </c>
      <c r="O12" s="73">
        <f t="shared" si="3"/>
        <v>0</v>
      </c>
      <c r="P12" s="76">
        <f>'اختبارات المواد الثانوية'!G12*3</f>
        <v>0</v>
      </c>
      <c r="Q12" s="74">
        <f>'التقويم المستمر'!P12*2</f>
        <v>0</v>
      </c>
      <c r="R12" s="75">
        <f t="shared" si="4"/>
        <v>0</v>
      </c>
      <c r="S12" s="71">
        <f>'اختبارات المواد الثانوية'!J12*3</f>
        <v>0</v>
      </c>
      <c r="T12" s="74">
        <f>'التقويم المستمر'!S12*2</f>
        <v>0</v>
      </c>
      <c r="U12" s="75">
        <f t="shared" si="5"/>
        <v>0</v>
      </c>
      <c r="V12" s="76">
        <f>'اختبارات المواد الثانوية'!M12*3</f>
        <v>0</v>
      </c>
      <c r="W12" s="72">
        <f>'التقويم المستمر'!V12*2</f>
        <v>0</v>
      </c>
      <c r="X12" s="73">
        <f t="shared" si="6"/>
        <v>0</v>
      </c>
      <c r="Y12" s="76">
        <f>'اختبارات المواد الثانوية'!P12*3</f>
        <v>0</v>
      </c>
      <c r="Z12" s="74">
        <f>'التقويم المستمر'!Y12*2</f>
        <v>0</v>
      </c>
      <c r="AA12" s="75">
        <f t="shared" si="7"/>
        <v>0</v>
      </c>
      <c r="AB12" s="71">
        <f>'اختبارات المواد الثانوية'!S12*3</f>
        <v>0</v>
      </c>
      <c r="AC12" s="74">
        <f>'التقويم المستمر'!AB12*2</f>
        <v>0</v>
      </c>
      <c r="AD12" s="75">
        <f t="shared" si="8"/>
        <v>0</v>
      </c>
      <c r="AE12" s="77">
        <f t="shared" si="9"/>
        <v>7.6000000000000005</v>
      </c>
      <c r="AF12" s="78">
        <f t="shared" si="10"/>
        <v>0.84444444444444455</v>
      </c>
    </row>
    <row r="13" spans="1:32" ht="15.75">
      <c r="A13" s="3"/>
      <c r="B13" s="63">
        <f>معلومات!B13</f>
        <v>8</v>
      </c>
      <c r="C13" s="66" t="str">
        <f>معلومات!C13</f>
        <v>شرماط عمر</v>
      </c>
      <c r="D13" s="71">
        <f>'اختبارات المواد الاساسية'!H15+'اختبارات المواد الاساسية'!T15+'اختبارات المواد الاساسية'!H68</f>
        <v>11</v>
      </c>
      <c r="E13" s="72">
        <f>'التقويم المستمر'!D13*2</f>
        <v>14</v>
      </c>
      <c r="F13" s="73">
        <f t="shared" si="0"/>
        <v>5</v>
      </c>
      <c r="G13" s="71">
        <f>'اختبارات المواد الاساسية'!I15+'اختبارات المواد الاساسية'!U15+'اختبارات المواد الاساسية'!I68</f>
        <v>11.5</v>
      </c>
      <c r="H13" s="74">
        <f>'التقويم المستمر'!G13*2</f>
        <v>0</v>
      </c>
      <c r="I13" s="75">
        <f t="shared" si="1"/>
        <v>2.2999999999999998</v>
      </c>
      <c r="J13" s="71">
        <f>'اختبارات المواد الاساسية'!J15+'اختبارات المواد الاساسية'!V15+'اختبارات المواد الاساسية'!J68</f>
        <v>9</v>
      </c>
      <c r="K13" s="74">
        <f>'التقويم المستمر'!J13*2</f>
        <v>0</v>
      </c>
      <c r="L13" s="75">
        <f t="shared" si="2"/>
        <v>1.8</v>
      </c>
      <c r="M13" s="76">
        <f>'اختبارات المواد الثانوية'!D13*3</f>
        <v>0</v>
      </c>
      <c r="N13" s="72">
        <f>'التقويم المستمر'!M13*2</f>
        <v>0</v>
      </c>
      <c r="O13" s="73">
        <f t="shared" si="3"/>
        <v>0</v>
      </c>
      <c r="P13" s="76">
        <f>'اختبارات المواد الثانوية'!G13*3</f>
        <v>0</v>
      </c>
      <c r="Q13" s="74">
        <f>'التقويم المستمر'!P13*2</f>
        <v>0</v>
      </c>
      <c r="R13" s="75">
        <f t="shared" si="4"/>
        <v>0</v>
      </c>
      <c r="S13" s="71">
        <f>'اختبارات المواد الثانوية'!J13*3</f>
        <v>0</v>
      </c>
      <c r="T13" s="74">
        <f>'التقويم المستمر'!S13*2</f>
        <v>0</v>
      </c>
      <c r="U13" s="75">
        <f t="shared" si="5"/>
        <v>0</v>
      </c>
      <c r="V13" s="76">
        <f>'اختبارات المواد الثانوية'!M13*3</f>
        <v>0</v>
      </c>
      <c r="W13" s="72">
        <f>'التقويم المستمر'!V13*2</f>
        <v>0</v>
      </c>
      <c r="X13" s="73">
        <f t="shared" si="6"/>
        <v>0</v>
      </c>
      <c r="Y13" s="76">
        <f>'اختبارات المواد الثانوية'!P13*3</f>
        <v>0</v>
      </c>
      <c r="Z13" s="74">
        <f>'التقويم المستمر'!Y13*2</f>
        <v>0</v>
      </c>
      <c r="AA13" s="75">
        <f t="shared" si="7"/>
        <v>0</v>
      </c>
      <c r="AB13" s="71">
        <f>'اختبارات المواد الثانوية'!S13*3</f>
        <v>0</v>
      </c>
      <c r="AC13" s="74">
        <f>'التقويم المستمر'!AB13*2</f>
        <v>0</v>
      </c>
      <c r="AD13" s="75">
        <f t="shared" si="8"/>
        <v>0</v>
      </c>
      <c r="AE13" s="77">
        <f t="shared" si="9"/>
        <v>9.1</v>
      </c>
      <c r="AF13" s="78">
        <f t="shared" si="10"/>
        <v>1.0111111111111111</v>
      </c>
    </row>
    <row r="14" spans="1:32" ht="15.75">
      <c r="A14" s="3"/>
      <c r="B14" s="63">
        <f>معلومات!B14</f>
        <v>9</v>
      </c>
      <c r="C14" s="66" t="str">
        <f>معلومات!C14</f>
        <v>عرعور هيثم</v>
      </c>
      <c r="D14" s="71">
        <f>'اختبارات المواد الاساسية'!H16+'اختبارات المواد الاساسية'!T16+'اختبارات المواد الاساسية'!H69</f>
        <v>17.5</v>
      </c>
      <c r="E14" s="72">
        <f>'التقويم المستمر'!D14*2</f>
        <v>18</v>
      </c>
      <c r="F14" s="73">
        <f t="shared" si="0"/>
        <v>7.1</v>
      </c>
      <c r="G14" s="71">
        <f>'اختبارات المواد الاساسية'!I16+'اختبارات المواد الاساسية'!U16+'اختبارات المواد الاساسية'!I69</f>
        <v>18</v>
      </c>
      <c r="H14" s="74">
        <f>'التقويم المستمر'!G14*2</f>
        <v>0</v>
      </c>
      <c r="I14" s="75">
        <f t="shared" si="1"/>
        <v>3.6</v>
      </c>
      <c r="J14" s="71">
        <f>'اختبارات المواد الاساسية'!J16+'اختبارات المواد الاساسية'!V16+'اختبارات المواد الاساسية'!J69</f>
        <v>16</v>
      </c>
      <c r="K14" s="74">
        <f>'التقويم المستمر'!J14*2</f>
        <v>0</v>
      </c>
      <c r="L14" s="75">
        <f t="shared" si="2"/>
        <v>3.2</v>
      </c>
      <c r="M14" s="76">
        <f>'اختبارات المواد الثانوية'!D14*3</f>
        <v>0</v>
      </c>
      <c r="N14" s="72">
        <f>'التقويم المستمر'!M14*2</f>
        <v>0</v>
      </c>
      <c r="O14" s="73">
        <f t="shared" si="3"/>
        <v>0</v>
      </c>
      <c r="P14" s="76">
        <f>'اختبارات المواد الثانوية'!G14*3</f>
        <v>0</v>
      </c>
      <c r="Q14" s="74">
        <f>'التقويم المستمر'!P14*2</f>
        <v>0</v>
      </c>
      <c r="R14" s="75">
        <f t="shared" si="4"/>
        <v>0</v>
      </c>
      <c r="S14" s="71">
        <f>'اختبارات المواد الثانوية'!J14*3</f>
        <v>0</v>
      </c>
      <c r="T14" s="74">
        <f>'التقويم المستمر'!S14*2</f>
        <v>0</v>
      </c>
      <c r="U14" s="75">
        <f t="shared" si="5"/>
        <v>0</v>
      </c>
      <c r="V14" s="76">
        <f>'اختبارات المواد الثانوية'!M14*3</f>
        <v>0</v>
      </c>
      <c r="W14" s="72">
        <f>'التقويم المستمر'!V14*2</f>
        <v>0</v>
      </c>
      <c r="X14" s="73">
        <f t="shared" si="6"/>
        <v>0</v>
      </c>
      <c r="Y14" s="76">
        <f>'اختبارات المواد الثانوية'!P14*3</f>
        <v>0</v>
      </c>
      <c r="Z14" s="74">
        <f>'التقويم المستمر'!Y14*2</f>
        <v>0</v>
      </c>
      <c r="AA14" s="75">
        <f t="shared" si="7"/>
        <v>0</v>
      </c>
      <c r="AB14" s="71">
        <f>'اختبارات المواد الثانوية'!S14*3</f>
        <v>0</v>
      </c>
      <c r="AC14" s="74">
        <f>'التقويم المستمر'!AB14*2</f>
        <v>0</v>
      </c>
      <c r="AD14" s="75">
        <f t="shared" si="8"/>
        <v>0</v>
      </c>
      <c r="AE14" s="77">
        <f t="shared" si="9"/>
        <v>13.9</v>
      </c>
      <c r="AF14" s="78">
        <f t="shared" si="10"/>
        <v>1.5444444444444445</v>
      </c>
    </row>
    <row r="15" spans="1:32" ht="15.75">
      <c r="A15" s="3"/>
      <c r="B15" s="63">
        <f>معلومات!B15</f>
        <v>10</v>
      </c>
      <c r="C15" s="66" t="str">
        <f>معلومات!C15</f>
        <v xml:space="preserve">غنومات بن عيسى </v>
      </c>
      <c r="D15" s="71">
        <f>'اختبارات المواد الاساسية'!H17+'اختبارات المواد الاساسية'!T17+'اختبارات المواد الاساسية'!H70</f>
        <v>6</v>
      </c>
      <c r="E15" s="72">
        <f>'التقويم المستمر'!D15*2</f>
        <v>10</v>
      </c>
      <c r="F15" s="73">
        <f t="shared" si="0"/>
        <v>3.2</v>
      </c>
      <c r="G15" s="71">
        <f>'اختبارات المواد الاساسية'!I17+'اختبارات المواد الاساسية'!U17+'اختبارات المواد الاساسية'!I70</f>
        <v>8.5</v>
      </c>
      <c r="H15" s="74">
        <f>'التقويم المستمر'!G15*2</f>
        <v>0</v>
      </c>
      <c r="I15" s="75">
        <f t="shared" si="1"/>
        <v>1.7</v>
      </c>
      <c r="J15" s="71">
        <f>'اختبارات المواد الاساسية'!J17+'اختبارات المواد الاساسية'!V17+'اختبارات المواد الاساسية'!J70</f>
        <v>8</v>
      </c>
      <c r="K15" s="74">
        <f>'التقويم المستمر'!J15*2</f>
        <v>0</v>
      </c>
      <c r="L15" s="75">
        <f t="shared" si="2"/>
        <v>1.6</v>
      </c>
      <c r="M15" s="76">
        <f>'اختبارات المواد الثانوية'!D15*3</f>
        <v>0</v>
      </c>
      <c r="N15" s="72">
        <f>'التقويم المستمر'!M15*2</f>
        <v>0</v>
      </c>
      <c r="O15" s="73">
        <f t="shared" si="3"/>
        <v>0</v>
      </c>
      <c r="P15" s="76">
        <f>'اختبارات المواد الثانوية'!G15*3</f>
        <v>0</v>
      </c>
      <c r="Q15" s="74">
        <f>'التقويم المستمر'!P15*2</f>
        <v>0</v>
      </c>
      <c r="R15" s="75">
        <f t="shared" si="4"/>
        <v>0</v>
      </c>
      <c r="S15" s="71">
        <f>'اختبارات المواد الثانوية'!J15*3</f>
        <v>0</v>
      </c>
      <c r="T15" s="74">
        <f>'التقويم المستمر'!S15*2</f>
        <v>0</v>
      </c>
      <c r="U15" s="75">
        <f t="shared" si="5"/>
        <v>0</v>
      </c>
      <c r="V15" s="76">
        <f>'اختبارات المواد الثانوية'!M15*3</f>
        <v>0</v>
      </c>
      <c r="W15" s="72">
        <f>'التقويم المستمر'!V15*2</f>
        <v>0</v>
      </c>
      <c r="X15" s="73">
        <f t="shared" si="6"/>
        <v>0</v>
      </c>
      <c r="Y15" s="76">
        <f>'اختبارات المواد الثانوية'!P15*3</f>
        <v>0</v>
      </c>
      <c r="Z15" s="74">
        <f>'التقويم المستمر'!Y15*2</f>
        <v>0</v>
      </c>
      <c r="AA15" s="75">
        <f t="shared" si="7"/>
        <v>0</v>
      </c>
      <c r="AB15" s="71">
        <f>'اختبارات المواد الثانوية'!S15*3</f>
        <v>0</v>
      </c>
      <c r="AC15" s="74">
        <f>'التقويم المستمر'!AB15*2</f>
        <v>0</v>
      </c>
      <c r="AD15" s="75">
        <f t="shared" si="8"/>
        <v>0</v>
      </c>
      <c r="AE15" s="77">
        <f t="shared" si="9"/>
        <v>6.5</v>
      </c>
      <c r="AF15" s="78">
        <f t="shared" si="10"/>
        <v>0.72222222222222221</v>
      </c>
    </row>
    <row r="16" spans="1:32" ht="15.75">
      <c r="A16" s="3"/>
      <c r="B16" s="63">
        <f>معلومات!B16</f>
        <v>11</v>
      </c>
      <c r="C16" s="66" t="str">
        <f>معلومات!C16</f>
        <v>بقة  احمد</v>
      </c>
      <c r="D16" s="71">
        <f>'اختبارات المواد الاساسية'!H18+'اختبارات المواد الاساسية'!T18+'اختبارات المواد الاساسية'!H71</f>
        <v>11</v>
      </c>
      <c r="E16" s="72">
        <f>'التقويم المستمر'!D16*2</f>
        <v>12</v>
      </c>
      <c r="F16" s="73">
        <f t="shared" si="0"/>
        <v>4.5999999999999996</v>
      </c>
      <c r="G16" s="71">
        <f>'اختبارات المواد الاساسية'!I18+'اختبارات المواد الاساسية'!U18+'اختبارات المواد الاساسية'!I71</f>
        <v>13.5</v>
      </c>
      <c r="H16" s="74">
        <f>'التقويم المستمر'!G16*2</f>
        <v>0</v>
      </c>
      <c r="I16" s="75">
        <f t="shared" si="1"/>
        <v>2.7</v>
      </c>
      <c r="J16" s="71">
        <f>'اختبارات المواد الاساسية'!J18+'اختبارات المواد الاساسية'!V18+'اختبارات المواد الاساسية'!J71</f>
        <v>10</v>
      </c>
      <c r="K16" s="74">
        <f>'التقويم المستمر'!J16*2</f>
        <v>0</v>
      </c>
      <c r="L16" s="75">
        <f t="shared" si="2"/>
        <v>2</v>
      </c>
      <c r="M16" s="76">
        <f>'اختبارات المواد الثانوية'!D16*3</f>
        <v>0</v>
      </c>
      <c r="N16" s="72">
        <f>'التقويم المستمر'!M16*2</f>
        <v>0</v>
      </c>
      <c r="O16" s="73">
        <f t="shared" si="3"/>
        <v>0</v>
      </c>
      <c r="P16" s="76">
        <f>'اختبارات المواد الثانوية'!G16*3</f>
        <v>0</v>
      </c>
      <c r="Q16" s="74">
        <f>'التقويم المستمر'!P16*2</f>
        <v>0</v>
      </c>
      <c r="R16" s="75">
        <f t="shared" si="4"/>
        <v>0</v>
      </c>
      <c r="S16" s="71">
        <f>'اختبارات المواد الثانوية'!J16*3</f>
        <v>0</v>
      </c>
      <c r="T16" s="74">
        <f>'التقويم المستمر'!S16*2</f>
        <v>0</v>
      </c>
      <c r="U16" s="75">
        <f t="shared" si="5"/>
        <v>0</v>
      </c>
      <c r="V16" s="76">
        <f>'اختبارات المواد الثانوية'!M16*3</f>
        <v>0</v>
      </c>
      <c r="W16" s="72">
        <f>'التقويم المستمر'!V16*2</f>
        <v>0</v>
      </c>
      <c r="X16" s="73">
        <f t="shared" si="6"/>
        <v>0</v>
      </c>
      <c r="Y16" s="76">
        <f>'اختبارات المواد الثانوية'!P16*3</f>
        <v>0</v>
      </c>
      <c r="Z16" s="74">
        <f>'التقويم المستمر'!Y16*2</f>
        <v>0</v>
      </c>
      <c r="AA16" s="75">
        <f t="shared" si="7"/>
        <v>0</v>
      </c>
      <c r="AB16" s="71">
        <f>'اختبارات المواد الثانوية'!S16*3</f>
        <v>0</v>
      </c>
      <c r="AC16" s="74">
        <f>'التقويم المستمر'!AB16*2</f>
        <v>0</v>
      </c>
      <c r="AD16" s="75">
        <f t="shared" si="8"/>
        <v>0</v>
      </c>
      <c r="AE16" s="77">
        <f t="shared" si="9"/>
        <v>9.3000000000000007</v>
      </c>
      <c r="AF16" s="78">
        <f t="shared" si="10"/>
        <v>1.0333333333333334</v>
      </c>
    </row>
    <row r="17" spans="1:32" ht="15.75">
      <c r="A17" s="3"/>
      <c r="B17" s="63">
        <f>معلومات!B17</f>
        <v>12</v>
      </c>
      <c r="C17" s="66" t="str">
        <f>معلومات!C17</f>
        <v xml:space="preserve">سماصري محمد شكيب </v>
      </c>
      <c r="D17" s="71">
        <f>'اختبارات المواد الاساسية'!H19+'اختبارات المواد الاساسية'!T19+'اختبارات المواد الاساسية'!H72</f>
        <v>17</v>
      </c>
      <c r="E17" s="72">
        <f>'التقويم المستمر'!D17*2</f>
        <v>18</v>
      </c>
      <c r="F17" s="73">
        <f t="shared" si="0"/>
        <v>7</v>
      </c>
      <c r="G17" s="71">
        <f>'اختبارات المواد الاساسية'!I19+'اختبارات المواد الاساسية'!U19+'اختبارات المواد الاساسية'!I72</f>
        <v>17.5</v>
      </c>
      <c r="H17" s="74">
        <f>'التقويم المستمر'!G17*2</f>
        <v>0</v>
      </c>
      <c r="I17" s="75">
        <f t="shared" si="1"/>
        <v>3.5</v>
      </c>
      <c r="J17" s="71">
        <f>'اختبارات المواد الاساسية'!J19+'اختبارات المواد الاساسية'!V19+'اختبارات المواد الاساسية'!J72</f>
        <v>16.5</v>
      </c>
      <c r="K17" s="74">
        <f>'التقويم المستمر'!J17*2</f>
        <v>0</v>
      </c>
      <c r="L17" s="75">
        <f t="shared" si="2"/>
        <v>3.3</v>
      </c>
      <c r="M17" s="76">
        <f>'اختبارات المواد الثانوية'!D17*3</f>
        <v>0</v>
      </c>
      <c r="N17" s="72">
        <f>'التقويم المستمر'!M17*2</f>
        <v>0</v>
      </c>
      <c r="O17" s="73">
        <f t="shared" si="3"/>
        <v>0</v>
      </c>
      <c r="P17" s="76">
        <f>'اختبارات المواد الثانوية'!G17*3</f>
        <v>0</v>
      </c>
      <c r="Q17" s="74">
        <f>'التقويم المستمر'!P17*2</f>
        <v>0</v>
      </c>
      <c r="R17" s="75">
        <f t="shared" si="4"/>
        <v>0</v>
      </c>
      <c r="S17" s="71">
        <f>'اختبارات المواد الثانوية'!J17*3</f>
        <v>0</v>
      </c>
      <c r="T17" s="74">
        <f>'التقويم المستمر'!S17*2</f>
        <v>0</v>
      </c>
      <c r="U17" s="75">
        <f t="shared" si="5"/>
        <v>0</v>
      </c>
      <c r="V17" s="76">
        <f>'اختبارات المواد الثانوية'!M17*3</f>
        <v>0</v>
      </c>
      <c r="W17" s="72">
        <f>'التقويم المستمر'!V17*2</f>
        <v>0</v>
      </c>
      <c r="X17" s="73">
        <f t="shared" si="6"/>
        <v>0</v>
      </c>
      <c r="Y17" s="76">
        <f>'اختبارات المواد الثانوية'!P17*3</f>
        <v>0</v>
      </c>
      <c r="Z17" s="74">
        <f>'التقويم المستمر'!Y17*2</f>
        <v>0</v>
      </c>
      <c r="AA17" s="75">
        <f t="shared" si="7"/>
        <v>0</v>
      </c>
      <c r="AB17" s="71">
        <f>'اختبارات المواد الثانوية'!S17*3</f>
        <v>0</v>
      </c>
      <c r="AC17" s="74">
        <f>'التقويم المستمر'!AB17*2</f>
        <v>0</v>
      </c>
      <c r="AD17" s="75">
        <f t="shared" si="8"/>
        <v>0</v>
      </c>
      <c r="AE17" s="77">
        <f t="shared" si="9"/>
        <v>13.8</v>
      </c>
      <c r="AF17" s="78">
        <f t="shared" si="10"/>
        <v>1.5333333333333334</v>
      </c>
    </row>
    <row r="18" spans="1:32" ht="15.75">
      <c r="A18" s="3"/>
      <c r="B18" s="63">
        <f>معلومات!B18</f>
        <v>13</v>
      </c>
      <c r="C18" s="66" t="str">
        <f>معلومات!C18</f>
        <v>مداح رؤوف</v>
      </c>
      <c r="D18" s="71">
        <f>'اختبارات المواد الاساسية'!H20+'اختبارات المواد الاساسية'!T20+'اختبارات المواد الاساسية'!H73</f>
        <v>11.5</v>
      </c>
      <c r="E18" s="72">
        <f>'التقويم المستمر'!D18*2</f>
        <v>14</v>
      </c>
      <c r="F18" s="73">
        <f t="shared" si="0"/>
        <v>5.0999999999999996</v>
      </c>
      <c r="G18" s="71">
        <f>'اختبارات المواد الاساسية'!I20+'اختبارات المواد الاساسية'!U20+'اختبارات المواد الاساسية'!I73</f>
        <v>16</v>
      </c>
      <c r="H18" s="74">
        <f>'التقويم المستمر'!G18*2</f>
        <v>0</v>
      </c>
      <c r="I18" s="75">
        <f t="shared" si="1"/>
        <v>3.2</v>
      </c>
      <c r="J18" s="71">
        <f>'اختبارات المواد الاساسية'!J20+'اختبارات المواد الاساسية'!V20+'اختبارات المواد الاساسية'!J73</f>
        <v>11.5</v>
      </c>
      <c r="K18" s="74">
        <f>'التقويم المستمر'!J18*2</f>
        <v>0</v>
      </c>
      <c r="L18" s="75">
        <f t="shared" si="2"/>
        <v>2.2999999999999998</v>
      </c>
      <c r="M18" s="76">
        <f>'اختبارات المواد الثانوية'!D18*3</f>
        <v>0</v>
      </c>
      <c r="N18" s="72">
        <f>'التقويم المستمر'!M18*2</f>
        <v>0</v>
      </c>
      <c r="O18" s="73">
        <f t="shared" si="3"/>
        <v>0</v>
      </c>
      <c r="P18" s="76">
        <f>'اختبارات المواد الثانوية'!G18*3</f>
        <v>0</v>
      </c>
      <c r="Q18" s="74">
        <f>'التقويم المستمر'!P18*2</f>
        <v>0</v>
      </c>
      <c r="R18" s="75">
        <f t="shared" si="4"/>
        <v>0</v>
      </c>
      <c r="S18" s="71">
        <f>'اختبارات المواد الثانوية'!J18*3</f>
        <v>0</v>
      </c>
      <c r="T18" s="74">
        <f>'التقويم المستمر'!S18*2</f>
        <v>0</v>
      </c>
      <c r="U18" s="75">
        <f t="shared" si="5"/>
        <v>0</v>
      </c>
      <c r="V18" s="76">
        <f>'اختبارات المواد الثانوية'!M18*3</f>
        <v>0</v>
      </c>
      <c r="W18" s="72">
        <f>'التقويم المستمر'!V18*2</f>
        <v>0</v>
      </c>
      <c r="X18" s="73">
        <f t="shared" si="6"/>
        <v>0</v>
      </c>
      <c r="Y18" s="76">
        <f>'اختبارات المواد الثانوية'!P18*3</f>
        <v>0</v>
      </c>
      <c r="Z18" s="74">
        <f>'التقويم المستمر'!Y18*2</f>
        <v>0</v>
      </c>
      <c r="AA18" s="75">
        <f t="shared" si="7"/>
        <v>0</v>
      </c>
      <c r="AB18" s="71">
        <f>'اختبارات المواد الثانوية'!S18*3</f>
        <v>0</v>
      </c>
      <c r="AC18" s="74">
        <f>'التقويم المستمر'!AB18*2</f>
        <v>0</v>
      </c>
      <c r="AD18" s="75">
        <f t="shared" si="8"/>
        <v>0</v>
      </c>
      <c r="AE18" s="77">
        <f t="shared" si="9"/>
        <v>10.6</v>
      </c>
      <c r="AF18" s="78">
        <f t="shared" si="10"/>
        <v>1.1777777777777778</v>
      </c>
    </row>
    <row r="19" spans="1:32" ht="16.5" thickBot="1">
      <c r="A19" s="3"/>
      <c r="B19" s="64">
        <f>معلومات!B19</f>
        <v>14</v>
      </c>
      <c r="C19" s="183" t="str">
        <f>معلومات!C19</f>
        <v>تفاح أحمد</v>
      </c>
      <c r="D19" s="79">
        <f>'اختبارات المواد الاساسية'!H21+'اختبارات المواد الاساسية'!T21+'اختبارات المواد الاساسية'!H74</f>
        <v>13.5</v>
      </c>
      <c r="E19" s="80">
        <f>'التقويم المستمر'!D19*2</f>
        <v>12</v>
      </c>
      <c r="F19" s="81">
        <f t="shared" si="0"/>
        <v>5.0999999999999996</v>
      </c>
      <c r="G19" s="79">
        <f>'اختبارات المواد الاساسية'!I21+'اختبارات المواد الاساسية'!U21+'اختبارات المواد الاساسية'!I74</f>
        <v>17</v>
      </c>
      <c r="H19" s="82">
        <f>'التقويم المستمر'!G19*2</f>
        <v>0</v>
      </c>
      <c r="I19" s="83">
        <f t="shared" si="1"/>
        <v>3.4</v>
      </c>
      <c r="J19" s="79">
        <f>'اختبارات المواد الاساسية'!J21+'اختبارات المواد الاساسية'!V21+'اختبارات المواد الاساسية'!J74</f>
        <v>11.5</v>
      </c>
      <c r="K19" s="82">
        <f>'التقويم المستمر'!J19*2</f>
        <v>0</v>
      </c>
      <c r="L19" s="83">
        <f t="shared" si="2"/>
        <v>2.2999999999999998</v>
      </c>
      <c r="M19" s="84">
        <f>'اختبارات المواد الثانوية'!D19*3</f>
        <v>0</v>
      </c>
      <c r="N19" s="80">
        <f>'التقويم المستمر'!M19*2</f>
        <v>0</v>
      </c>
      <c r="O19" s="81">
        <f t="shared" si="3"/>
        <v>0</v>
      </c>
      <c r="P19" s="84">
        <f>'اختبارات المواد الثانوية'!G19*3</f>
        <v>0</v>
      </c>
      <c r="Q19" s="82">
        <f>'التقويم المستمر'!P19*2</f>
        <v>0</v>
      </c>
      <c r="R19" s="83">
        <f t="shared" si="4"/>
        <v>0</v>
      </c>
      <c r="S19" s="79">
        <f>'اختبارات المواد الثانوية'!J19*3</f>
        <v>0</v>
      </c>
      <c r="T19" s="82">
        <f>'التقويم المستمر'!S19*2</f>
        <v>0</v>
      </c>
      <c r="U19" s="83">
        <f t="shared" si="5"/>
        <v>0</v>
      </c>
      <c r="V19" s="127">
        <f>'اختبارات المواد الثانوية'!M19*3</f>
        <v>0</v>
      </c>
      <c r="W19" s="80">
        <f>'التقويم المستمر'!V19*2</f>
        <v>0</v>
      </c>
      <c r="X19" s="81">
        <f t="shared" si="6"/>
        <v>0</v>
      </c>
      <c r="Y19" s="84">
        <f>'اختبارات المواد الثانوية'!P19*3</f>
        <v>0</v>
      </c>
      <c r="Z19" s="82">
        <f>'التقويم المستمر'!Y19*2</f>
        <v>0</v>
      </c>
      <c r="AA19" s="83">
        <f t="shared" si="7"/>
        <v>0</v>
      </c>
      <c r="AB19" s="79">
        <f>'اختبارات المواد الثانوية'!S19*3</f>
        <v>0</v>
      </c>
      <c r="AC19" s="82">
        <f>'التقويم المستمر'!AB19*2</f>
        <v>0</v>
      </c>
      <c r="AD19" s="83">
        <f t="shared" si="8"/>
        <v>0</v>
      </c>
      <c r="AE19" s="85">
        <f t="shared" si="9"/>
        <v>10.799999999999999</v>
      </c>
      <c r="AF19" s="86">
        <f t="shared" si="10"/>
        <v>1.2</v>
      </c>
    </row>
    <row r="20" spans="1:32" ht="16.5" thickTop="1">
      <c r="A20" s="3"/>
      <c r="B20" s="69">
        <f>معلومات!B20</f>
        <v>15</v>
      </c>
      <c r="C20" s="70" t="str">
        <f>معلومات!C20</f>
        <v xml:space="preserve">الشاوي غزيل </v>
      </c>
      <c r="D20" s="71">
        <f>'اختبارات المواد الاساسية'!H22+'اختبارات المواد الاساسية'!T22+'اختبارات المواد الاساسية'!H75</f>
        <v>15.5</v>
      </c>
      <c r="E20" s="72">
        <f>'التقويم المستمر'!D20*2</f>
        <v>14</v>
      </c>
      <c r="F20" s="73">
        <f t="shared" si="0"/>
        <v>5.9</v>
      </c>
      <c r="G20" s="71">
        <f>'اختبارات المواد الاساسية'!I22+'اختبارات المواد الاساسية'!U22+'اختبارات المواد الاساسية'!I75</f>
        <v>10</v>
      </c>
      <c r="H20" s="74">
        <f>'التقويم المستمر'!G20*2</f>
        <v>0</v>
      </c>
      <c r="I20" s="75">
        <f t="shared" si="1"/>
        <v>2</v>
      </c>
      <c r="J20" s="71">
        <f>'اختبارات المواد الاساسية'!J22+'اختبارات المواد الاساسية'!V22+'اختبارات المواد الاساسية'!J75</f>
        <v>9</v>
      </c>
      <c r="K20" s="74">
        <f>'التقويم المستمر'!J20*2</f>
        <v>0</v>
      </c>
      <c r="L20" s="75">
        <f t="shared" si="2"/>
        <v>1.8</v>
      </c>
      <c r="M20" s="76">
        <f>'اختبارات المواد الثانوية'!D20*3</f>
        <v>0</v>
      </c>
      <c r="N20" s="72">
        <f>'التقويم المستمر'!M20*2</f>
        <v>0</v>
      </c>
      <c r="O20" s="73">
        <f t="shared" si="3"/>
        <v>0</v>
      </c>
      <c r="P20" s="76">
        <f>'اختبارات المواد الثانوية'!G20*3</f>
        <v>0</v>
      </c>
      <c r="Q20" s="74">
        <f>'التقويم المستمر'!P20*2</f>
        <v>0</v>
      </c>
      <c r="R20" s="75">
        <f t="shared" si="4"/>
        <v>0</v>
      </c>
      <c r="S20" s="71">
        <f>'اختبارات المواد الثانوية'!J20*3</f>
        <v>0</v>
      </c>
      <c r="T20" s="74">
        <f>'التقويم المستمر'!S20*2</f>
        <v>0</v>
      </c>
      <c r="U20" s="75">
        <f t="shared" si="5"/>
        <v>0</v>
      </c>
      <c r="V20" s="184">
        <f>'اختبارات المواد الثانوية'!M20*3</f>
        <v>0</v>
      </c>
      <c r="W20" s="72">
        <f>'التقويم المستمر'!V20*2</f>
        <v>0</v>
      </c>
      <c r="X20" s="73">
        <f t="shared" si="6"/>
        <v>0</v>
      </c>
      <c r="Y20" s="76">
        <f>'اختبارات المواد الثانوية'!P20*3</f>
        <v>0</v>
      </c>
      <c r="Z20" s="74">
        <f>'التقويم المستمر'!Y20*2</f>
        <v>0</v>
      </c>
      <c r="AA20" s="75">
        <f t="shared" si="7"/>
        <v>0</v>
      </c>
      <c r="AB20" s="71">
        <f>'اختبارات المواد الثانوية'!S20*3</f>
        <v>0</v>
      </c>
      <c r="AC20" s="74">
        <f>'التقويم المستمر'!AB20*2</f>
        <v>0</v>
      </c>
      <c r="AD20" s="75">
        <f t="shared" si="8"/>
        <v>0</v>
      </c>
      <c r="AE20" s="77">
        <f t="shared" si="9"/>
        <v>9.6999999999999993</v>
      </c>
      <c r="AF20" s="78">
        <f t="shared" si="10"/>
        <v>1.0777777777777777</v>
      </c>
    </row>
    <row r="21" spans="1:32" ht="15.75">
      <c r="A21" s="3"/>
      <c r="B21" s="63">
        <f>معلومات!B21</f>
        <v>16</v>
      </c>
      <c r="C21" s="66" t="str">
        <f>معلومات!C21</f>
        <v xml:space="preserve">دوارة ناريمان ريمة </v>
      </c>
      <c r="D21" s="71">
        <f>'اختبارات المواد الاساسية'!H23+'اختبارات المواد الاساسية'!T23+'اختبارات المواد الاساسية'!H76</f>
        <v>14</v>
      </c>
      <c r="E21" s="72">
        <f>'التقويم المستمر'!D21*2</f>
        <v>14</v>
      </c>
      <c r="F21" s="73">
        <f t="shared" si="0"/>
        <v>5.6</v>
      </c>
      <c r="G21" s="71">
        <f>'اختبارات المواد الاساسية'!I23+'اختبارات المواد الاساسية'!U23+'اختبارات المواد الاساسية'!I76</f>
        <v>14.5</v>
      </c>
      <c r="H21" s="74">
        <f>'التقويم المستمر'!G21*2</f>
        <v>0</v>
      </c>
      <c r="I21" s="75">
        <f t="shared" si="1"/>
        <v>2.9</v>
      </c>
      <c r="J21" s="71">
        <f>'اختبارات المواد الاساسية'!J23+'اختبارات المواد الاساسية'!V23+'اختبارات المواد الاساسية'!J76</f>
        <v>9</v>
      </c>
      <c r="K21" s="74">
        <f>'التقويم المستمر'!J21*2</f>
        <v>0</v>
      </c>
      <c r="L21" s="75">
        <f t="shared" si="2"/>
        <v>1.8</v>
      </c>
      <c r="M21" s="76">
        <f>'اختبارات المواد الثانوية'!D21*3</f>
        <v>0</v>
      </c>
      <c r="N21" s="72">
        <f>'التقويم المستمر'!M21*2</f>
        <v>0</v>
      </c>
      <c r="O21" s="73">
        <f t="shared" si="3"/>
        <v>0</v>
      </c>
      <c r="P21" s="76">
        <f>'اختبارات المواد الثانوية'!G21*3</f>
        <v>0</v>
      </c>
      <c r="Q21" s="74">
        <f>'التقويم المستمر'!P21*2</f>
        <v>0</v>
      </c>
      <c r="R21" s="75">
        <f t="shared" si="4"/>
        <v>0</v>
      </c>
      <c r="S21" s="71">
        <f>'اختبارات المواد الثانوية'!J21*3</f>
        <v>0</v>
      </c>
      <c r="T21" s="74">
        <f>'التقويم المستمر'!S21*2</f>
        <v>0</v>
      </c>
      <c r="U21" s="75">
        <f t="shared" si="5"/>
        <v>0</v>
      </c>
      <c r="V21" s="76">
        <f>'اختبارات المواد الثانوية'!M21*3</f>
        <v>0</v>
      </c>
      <c r="W21" s="72">
        <f>'التقويم المستمر'!V21*2</f>
        <v>0</v>
      </c>
      <c r="X21" s="73">
        <f t="shared" si="6"/>
        <v>0</v>
      </c>
      <c r="Y21" s="76">
        <f>'اختبارات المواد الثانوية'!P21*3</f>
        <v>0</v>
      </c>
      <c r="Z21" s="74">
        <f>'التقويم المستمر'!Y21*2</f>
        <v>0</v>
      </c>
      <c r="AA21" s="75">
        <f t="shared" si="7"/>
        <v>0</v>
      </c>
      <c r="AB21" s="71">
        <f>'اختبارات المواد الثانوية'!S21*3</f>
        <v>0</v>
      </c>
      <c r="AC21" s="74">
        <f>'التقويم المستمر'!AB21*2</f>
        <v>0</v>
      </c>
      <c r="AD21" s="75">
        <f t="shared" si="8"/>
        <v>0</v>
      </c>
      <c r="AE21" s="77">
        <f t="shared" si="9"/>
        <v>10.3</v>
      </c>
      <c r="AF21" s="78">
        <f t="shared" si="10"/>
        <v>1.1444444444444446</v>
      </c>
    </row>
    <row r="22" spans="1:32" ht="15.75">
      <c r="A22" s="3"/>
      <c r="B22" s="63">
        <f>معلومات!B22</f>
        <v>17</v>
      </c>
      <c r="C22" s="66" t="str">
        <f>معلومات!C22</f>
        <v xml:space="preserve">عسلوني عائشة </v>
      </c>
      <c r="D22" s="71">
        <f>'اختبارات المواد الاساسية'!H24+'اختبارات المواد الاساسية'!T24+'اختبارات المواد الاساسية'!H77</f>
        <v>17.5</v>
      </c>
      <c r="E22" s="72">
        <f>'التقويم المستمر'!D22*2</f>
        <v>18</v>
      </c>
      <c r="F22" s="73">
        <f t="shared" si="0"/>
        <v>7.1</v>
      </c>
      <c r="G22" s="71">
        <f>'اختبارات المواد الاساسية'!I24+'اختبارات المواد الاساسية'!U24+'اختبارات المواد الاساسية'!I77</f>
        <v>20</v>
      </c>
      <c r="H22" s="74">
        <f>'التقويم المستمر'!G22*2</f>
        <v>0</v>
      </c>
      <c r="I22" s="75">
        <f t="shared" si="1"/>
        <v>4</v>
      </c>
      <c r="J22" s="71">
        <f>'اختبارات المواد الاساسية'!J24+'اختبارات المواد الاساسية'!V24+'اختبارات المواد الاساسية'!J77</f>
        <v>16.5</v>
      </c>
      <c r="K22" s="74">
        <f>'التقويم المستمر'!J22*2</f>
        <v>0</v>
      </c>
      <c r="L22" s="75">
        <f t="shared" si="2"/>
        <v>3.3</v>
      </c>
      <c r="M22" s="76">
        <f>'اختبارات المواد الثانوية'!D22*3</f>
        <v>0</v>
      </c>
      <c r="N22" s="72">
        <f>'التقويم المستمر'!M22*2</f>
        <v>0</v>
      </c>
      <c r="O22" s="73">
        <f t="shared" si="3"/>
        <v>0</v>
      </c>
      <c r="P22" s="76">
        <f>'اختبارات المواد الثانوية'!G22*3</f>
        <v>0</v>
      </c>
      <c r="Q22" s="74">
        <f>'التقويم المستمر'!P22*2</f>
        <v>0</v>
      </c>
      <c r="R22" s="75">
        <f t="shared" si="4"/>
        <v>0</v>
      </c>
      <c r="S22" s="71">
        <f>'اختبارات المواد الثانوية'!J22*3</f>
        <v>0</v>
      </c>
      <c r="T22" s="74">
        <f>'التقويم المستمر'!S22*2</f>
        <v>0</v>
      </c>
      <c r="U22" s="75">
        <f t="shared" si="5"/>
        <v>0</v>
      </c>
      <c r="V22" s="76">
        <f>'اختبارات المواد الثانوية'!M22*3</f>
        <v>0</v>
      </c>
      <c r="W22" s="72">
        <f>'التقويم المستمر'!V22*2</f>
        <v>0</v>
      </c>
      <c r="X22" s="73">
        <f t="shared" si="6"/>
        <v>0</v>
      </c>
      <c r="Y22" s="76">
        <f>'اختبارات المواد الثانوية'!P22*3</f>
        <v>0</v>
      </c>
      <c r="Z22" s="74">
        <f>'التقويم المستمر'!Y22*2</f>
        <v>0</v>
      </c>
      <c r="AA22" s="75">
        <f t="shared" si="7"/>
        <v>0</v>
      </c>
      <c r="AB22" s="71">
        <f>'اختبارات المواد الثانوية'!S22*3</f>
        <v>0</v>
      </c>
      <c r="AC22" s="74">
        <f>'التقويم المستمر'!AB22*2</f>
        <v>0</v>
      </c>
      <c r="AD22" s="75">
        <f t="shared" si="8"/>
        <v>0</v>
      </c>
      <c r="AE22" s="77">
        <f t="shared" si="9"/>
        <v>14.399999999999999</v>
      </c>
      <c r="AF22" s="78">
        <f t="shared" si="10"/>
        <v>1.5999999999999999</v>
      </c>
    </row>
    <row r="23" spans="1:32" ht="15.75">
      <c r="A23" s="3"/>
      <c r="B23" s="63">
        <f>معلومات!B23</f>
        <v>18</v>
      </c>
      <c r="C23" s="66" t="str">
        <f>معلومات!C23</f>
        <v>طريعة  وردة</v>
      </c>
      <c r="D23" s="71">
        <f>'اختبارات المواد الاساسية'!H25+'اختبارات المواد الاساسية'!T25+'اختبارات المواد الاساسية'!H78</f>
        <v>14</v>
      </c>
      <c r="E23" s="72">
        <f>'التقويم المستمر'!D23*2</f>
        <v>14</v>
      </c>
      <c r="F23" s="73">
        <f t="shared" si="0"/>
        <v>5.6</v>
      </c>
      <c r="G23" s="71">
        <f>'اختبارات المواد الاساسية'!I25+'اختبارات المواد الاساسية'!U25+'اختبارات المواد الاساسية'!I78</f>
        <v>19.5</v>
      </c>
      <c r="H23" s="74">
        <f>'التقويم المستمر'!G23*2</f>
        <v>0</v>
      </c>
      <c r="I23" s="75">
        <f t="shared" si="1"/>
        <v>3.9</v>
      </c>
      <c r="J23" s="71">
        <f>'اختبارات المواد الاساسية'!J25+'اختبارات المواد الاساسية'!V25+'اختبارات المواد الاساسية'!J78</f>
        <v>10.5</v>
      </c>
      <c r="K23" s="74">
        <f>'التقويم المستمر'!J23*2</f>
        <v>0</v>
      </c>
      <c r="L23" s="75">
        <f t="shared" si="2"/>
        <v>2.1</v>
      </c>
      <c r="M23" s="76">
        <f>'اختبارات المواد الثانوية'!D23*3</f>
        <v>0</v>
      </c>
      <c r="N23" s="72">
        <f>'التقويم المستمر'!M23*2</f>
        <v>0</v>
      </c>
      <c r="O23" s="73">
        <f t="shared" si="3"/>
        <v>0</v>
      </c>
      <c r="P23" s="76">
        <f>'اختبارات المواد الثانوية'!G23*3</f>
        <v>0</v>
      </c>
      <c r="Q23" s="74">
        <f>'التقويم المستمر'!P23*2</f>
        <v>0</v>
      </c>
      <c r="R23" s="75">
        <f t="shared" si="4"/>
        <v>0</v>
      </c>
      <c r="S23" s="71">
        <f>'اختبارات المواد الثانوية'!J23*3</f>
        <v>0</v>
      </c>
      <c r="T23" s="74">
        <f>'التقويم المستمر'!S23*2</f>
        <v>0</v>
      </c>
      <c r="U23" s="75">
        <f t="shared" si="5"/>
        <v>0</v>
      </c>
      <c r="V23" s="76">
        <f>'اختبارات المواد الثانوية'!M23*3</f>
        <v>0</v>
      </c>
      <c r="W23" s="72">
        <f>'التقويم المستمر'!V23*2</f>
        <v>0</v>
      </c>
      <c r="X23" s="73">
        <f t="shared" si="6"/>
        <v>0</v>
      </c>
      <c r="Y23" s="76">
        <f>'اختبارات المواد الثانوية'!P23*3</f>
        <v>0</v>
      </c>
      <c r="Z23" s="74">
        <f>'التقويم المستمر'!Y23*2</f>
        <v>0</v>
      </c>
      <c r="AA23" s="75">
        <f t="shared" si="7"/>
        <v>0</v>
      </c>
      <c r="AB23" s="71">
        <f>'اختبارات المواد الثانوية'!S23*3</f>
        <v>0</v>
      </c>
      <c r="AC23" s="74">
        <f>'التقويم المستمر'!AB23*2</f>
        <v>0</v>
      </c>
      <c r="AD23" s="75">
        <f t="shared" si="8"/>
        <v>0</v>
      </c>
      <c r="AE23" s="77">
        <f t="shared" si="9"/>
        <v>11.6</v>
      </c>
      <c r="AF23" s="78">
        <f t="shared" si="10"/>
        <v>1.2888888888888888</v>
      </c>
    </row>
    <row r="24" spans="1:32" ht="15.75">
      <c r="A24" s="3"/>
      <c r="B24" s="63">
        <f>معلومات!B24</f>
        <v>19</v>
      </c>
      <c r="C24" s="66" t="str">
        <f>معلومات!C24</f>
        <v xml:space="preserve">مداح ياسمين </v>
      </c>
      <c r="D24" s="71">
        <f>'اختبارات المواد الاساسية'!H26+'اختبارات المواد الاساسية'!T26+'اختبارات المواد الاساسية'!H79</f>
        <v>10.5</v>
      </c>
      <c r="E24" s="72">
        <f>'التقويم المستمر'!D24*2</f>
        <v>14</v>
      </c>
      <c r="F24" s="73">
        <f t="shared" si="0"/>
        <v>4.9000000000000004</v>
      </c>
      <c r="G24" s="71">
        <f>'اختبارات المواد الاساسية'!I26+'اختبارات المواد الاساسية'!U26+'اختبارات المواد الاساسية'!I79</f>
        <v>16.5</v>
      </c>
      <c r="H24" s="74">
        <f>'التقويم المستمر'!G24*2</f>
        <v>0</v>
      </c>
      <c r="I24" s="75">
        <f t="shared" si="1"/>
        <v>3.3</v>
      </c>
      <c r="J24" s="71">
        <f>'اختبارات المواد الاساسية'!J26+'اختبارات المواد الاساسية'!V26+'اختبارات المواد الاساسية'!J79</f>
        <v>12.5</v>
      </c>
      <c r="K24" s="74">
        <f>'التقويم المستمر'!J24*2</f>
        <v>0</v>
      </c>
      <c r="L24" s="75">
        <f t="shared" si="2"/>
        <v>2.5</v>
      </c>
      <c r="M24" s="76">
        <f>'اختبارات المواد الثانوية'!D24*3</f>
        <v>0</v>
      </c>
      <c r="N24" s="72">
        <f>'التقويم المستمر'!M24*2</f>
        <v>0</v>
      </c>
      <c r="O24" s="73">
        <f t="shared" si="3"/>
        <v>0</v>
      </c>
      <c r="P24" s="76">
        <f>'اختبارات المواد الثانوية'!G24*3</f>
        <v>0</v>
      </c>
      <c r="Q24" s="74">
        <f>'التقويم المستمر'!P24*2</f>
        <v>0</v>
      </c>
      <c r="R24" s="75">
        <f t="shared" si="4"/>
        <v>0</v>
      </c>
      <c r="S24" s="71">
        <f>'اختبارات المواد الثانوية'!J24*3</f>
        <v>0</v>
      </c>
      <c r="T24" s="74">
        <f>'التقويم المستمر'!S24*2</f>
        <v>0</v>
      </c>
      <c r="U24" s="75">
        <f t="shared" si="5"/>
        <v>0</v>
      </c>
      <c r="V24" s="76">
        <f>'اختبارات المواد الثانوية'!M24*3</f>
        <v>0</v>
      </c>
      <c r="W24" s="72">
        <f>'التقويم المستمر'!V24*2</f>
        <v>0</v>
      </c>
      <c r="X24" s="73">
        <f t="shared" si="6"/>
        <v>0</v>
      </c>
      <c r="Y24" s="76">
        <f>'اختبارات المواد الثانوية'!P24*3</f>
        <v>0</v>
      </c>
      <c r="Z24" s="74">
        <f>'التقويم المستمر'!Y24*2</f>
        <v>0</v>
      </c>
      <c r="AA24" s="75">
        <f t="shared" si="7"/>
        <v>0</v>
      </c>
      <c r="AB24" s="71">
        <f>'اختبارات المواد الثانوية'!S24*3</f>
        <v>0</v>
      </c>
      <c r="AC24" s="74">
        <f>'التقويم المستمر'!AB24*2</f>
        <v>0</v>
      </c>
      <c r="AD24" s="75">
        <f t="shared" si="8"/>
        <v>0</v>
      </c>
      <c r="AE24" s="77">
        <f t="shared" si="9"/>
        <v>10.7</v>
      </c>
      <c r="AF24" s="78">
        <f t="shared" si="10"/>
        <v>1.1888888888888889</v>
      </c>
    </row>
    <row r="25" spans="1:32" ht="15.75">
      <c r="A25" s="3"/>
      <c r="B25" s="63">
        <f>معلومات!B25</f>
        <v>20</v>
      </c>
      <c r="C25" s="66" t="str">
        <f>معلومات!C25</f>
        <v xml:space="preserve">شيبوط رؤى </v>
      </c>
      <c r="D25" s="71">
        <f>'اختبارات المواد الاساسية'!H27+'اختبارات المواد الاساسية'!T27+'اختبارات المواد الاساسية'!H80</f>
        <v>15</v>
      </c>
      <c r="E25" s="72">
        <f>'التقويم المستمر'!D25*2</f>
        <v>16</v>
      </c>
      <c r="F25" s="73">
        <f t="shared" si="0"/>
        <v>6.2</v>
      </c>
      <c r="G25" s="71">
        <f>'اختبارات المواد الاساسية'!I27+'اختبارات المواد الاساسية'!U27+'اختبارات المواد الاساسية'!I80</f>
        <v>17</v>
      </c>
      <c r="H25" s="74">
        <f>'التقويم المستمر'!G25*2</f>
        <v>0</v>
      </c>
      <c r="I25" s="75">
        <f t="shared" si="1"/>
        <v>3.4</v>
      </c>
      <c r="J25" s="71">
        <f>'اختبارات المواد الاساسية'!J27+'اختبارات المواد الاساسية'!V27+'اختبارات المواد الاساسية'!J80</f>
        <v>12</v>
      </c>
      <c r="K25" s="74">
        <f>'التقويم المستمر'!J25*2</f>
        <v>0</v>
      </c>
      <c r="L25" s="75">
        <f t="shared" si="2"/>
        <v>2.4</v>
      </c>
      <c r="M25" s="76">
        <f>'اختبارات المواد الثانوية'!D25*3</f>
        <v>0</v>
      </c>
      <c r="N25" s="72">
        <f>'التقويم المستمر'!M25*2</f>
        <v>0</v>
      </c>
      <c r="O25" s="73">
        <f t="shared" si="3"/>
        <v>0</v>
      </c>
      <c r="P25" s="76">
        <f>'اختبارات المواد الثانوية'!G25*3</f>
        <v>0</v>
      </c>
      <c r="Q25" s="74">
        <f>'التقويم المستمر'!P25*2</f>
        <v>0</v>
      </c>
      <c r="R25" s="75">
        <f t="shared" si="4"/>
        <v>0</v>
      </c>
      <c r="S25" s="71">
        <f>'اختبارات المواد الثانوية'!J25*3</f>
        <v>0</v>
      </c>
      <c r="T25" s="74">
        <f>'التقويم المستمر'!S25*2</f>
        <v>0</v>
      </c>
      <c r="U25" s="75">
        <f t="shared" si="5"/>
        <v>0</v>
      </c>
      <c r="V25" s="76">
        <f>'اختبارات المواد الثانوية'!M25*3</f>
        <v>0</v>
      </c>
      <c r="W25" s="72">
        <f>'التقويم المستمر'!V25*2</f>
        <v>0</v>
      </c>
      <c r="X25" s="73">
        <f t="shared" si="6"/>
        <v>0</v>
      </c>
      <c r="Y25" s="76">
        <f>'اختبارات المواد الثانوية'!P25*3</f>
        <v>0</v>
      </c>
      <c r="Z25" s="74">
        <f>'التقويم المستمر'!Y25*2</f>
        <v>0</v>
      </c>
      <c r="AA25" s="75">
        <f t="shared" si="7"/>
        <v>0</v>
      </c>
      <c r="AB25" s="71">
        <f>'اختبارات المواد الثانوية'!S25*3</f>
        <v>0</v>
      </c>
      <c r="AC25" s="74">
        <f>'التقويم المستمر'!AB25*2</f>
        <v>0</v>
      </c>
      <c r="AD25" s="75">
        <f t="shared" si="8"/>
        <v>0</v>
      </c>
      <c r="AE25" s="77">
        <f t="shared" si="9"/>
        <v>12</v>
      </c>
      <c r="AF25" s="78">
        <f t="shared" si="10"/>
        <v>1.3333333333333333</v>
      </c>
    </row>
    <row r="26" spans="1:32" ht="15.75">
      <c r="A26" s="3"/>
      <c r="B26" s="63">
        <f>معلومات!B26</f>
        <v>21</v>
      </c>
      <c r="C26" s="66" t="str">
        <f>معلومات!C26</f>
        <v>شواطح فريدة</v>
      </c>
      <c r="D26" s="71">
        <f>'اختبارات المواد الاساسية'!H28+'اختبارات المواد الاساسية'!T28+'اختبارات المواد الاساسية'!H81</f>
        <v>14</v>
      </c>
      <c r="E26" s="72">
        <f>'التقويم المستمر'!D26*2</f>
        <v>18</v>
      </c>
      <c r="F26" s="73">
        <f t="shared" si="0"/>
        <v>6.4</v>
      </c>
      <c r="G26" s="71">
        <f>'اختبارات المواد الاساسية'!I28+'اختبارات المواد الاساسية'!U28+'اختبارات المواد الاساسية'!I81</f>
        <v>19.5</v>
      </c>
      <c r="H26" s="74">
        <f>'التقويم المستمر'!G26*2</f>
        <v>0</v>
      </c>
      <c r="I26" s="75">
        <f t="shared" si="1"/>
        <v>3.9</v>
      </c>
      <c r="J26" s="71">
        <f>'اختبارات المواد الاساسية'!J28+'اختبارات المواد الاساسية'!V28+'اختبارات المواد الاساسية'!J81</f>
        <v>14.5</v>
      </c>
      <c r="K26" s="74">
        <f>'التقويم المستمر'!J26*2</f>
        <v>0</v>
      </c>
      <c r="L26" s="75">
        <f t="shared" si="2"/>
        <v>2.9</v>
      </c>
      <c r="M26" s="76">
        <f>'اختبارات المواد الثانوية'!D26*3</f>
        <v>0</v>
      </c>
      <c r="N26" s="72">
        <f>'التقويم المستمر'!M26*2</f>
        <v>0</v>
      </c>
      <c r="O26" s="73">
        <f t="shared" si="3"/>
        <v>0</v>
      </c>
      <c r="P26" s="76">
        <f>'اختبارات المواد الثانوية'!G26*3</f>
        <v>0</v>
      </c>
      <c r="Q26" s="74">
        <f>'التقويم المستمر'!P26*2</f>
        <v>0</v>
      </c>
      <c r="R26" s="75">
        <f t="shared" si="4"/>
        <v>0</v>
      </c>
      <c r="S26" s="71">
        <f>'اختبارات المواد الثانوية'!J26*3</f>
        <v>0</v>
      </c>
      <c r="T26" s="74">
        <f>'التقويم المستمر'!S26*2</f>
        <v>0</v>
      </c>
      <c r="U26" s="75">
        <f t="shared" si="5"/>
        <v>0</v>
      </c>
      <c r="V26" s="76">
        <f>'اختبارات المواد الثانوية'!M26*3</f>
        <v>0</v>
      </c>
      <c r="W26" s="72">
        <f>'التقويم المستمر'!V26*2</f>
        <v>0</v>
      </c>
      <c r="X26" s="73">
        <f t="shared" si="6"/>
        <v>0</v>
      </c>
      <c r="Y26" s="76">
        <f>'اختبارات المواد الثانوية'!P26*3</f>
        <v>0</v>
      </c>
      <c r="Z26" s="74">
        <f>'التقويم المستمر'!Y26*2</f>
        <v>0</v>
      </c>
      <c r="AA26" s="75">
        <f t="shared" si="7"/>
        <v>0</v>
      </c>
      <c r="AB26" s="71">
        <f>'اختبارات المواد الثانوية'!S26*3</f>
        <v>0</v>
      </c>
      <c r="AC26" s="74">
        <f>'التقويم المستمر'!AB26*2</f>
        <v>0</v>
      </c>
      <c r="AD26" s="75">
        <f t="shared" si="8"/>
        <v>0</v>
      </c>
      <c r="AE26" s="77">
        <f t="shared" si="9"/>
        <v>13.2</v>
      </c>
      <c r="AF26" s="78">
        <f t="shared" si="10"/>
        <v>1.4666666666666666</v>
      </c>
    </row>
    <row r="27" spans="1:32" ht="15.75">
      <c r="A27" s="3"/>
      <c r="B27" s="63">
        <f>معلومات!B27</f>
        <v>22</v>
      </c>
      <c r="C27" s="66" t="str">
        <f>معلومات!C27</f>
        <v>دعلوس الغالية</v>
      </c>
      <c r="D27" s="71">
        <f>'اختبارات المواد الاساسية'!H29+'اختبارات المواد الاساسية'!T29+'اختبارات المواد الاساسية'!H82</f>
        <v>13</v>
      </c>
      <c r="E27" s="72">
        <f>'التقويم المستمر'!D27*2</f>
        <v>14</v>
      </c>
      <c r="F27" s="73">
        <f t="shared" si="0"/>
        <v>5.4</v>
      </c>
      <c r="G27" s="71">
        <f>'اختبارات المواد الاساسية'!I29+'اختبارات المواد الاساسية'!U29+'اختبارات المواد الاساسية'!I82</f>
        <v>11</v>
      </c>
      <c r="H27" s="74">
        <f>'التقويم المستمر'!G27*2</f>
        <v>0</v>
      </c>
      <c r="I27" s="75">
        <f t="shared" si="1"/>
        <v>2.2000000000000002</v>
      </c>
      <c r="J27" s="71">
        <f>'اختبارات المواد الاساسية'!J29+'اختبارات المواد الاساسية'!V29+'اختبارات المواد الاساسية'!J82</f>
        <v>9.5</v>
      </c>
      <c r="K27" s="74">
        <f>'التقويم المستمر'!J27*2</f>
        <v>0</v>
      </c>
      <c r="L27" s="75">
        <f t="shared" si="2"/>
        <v>1.9</v>
      </c>
      <c r="M27" s="76">
        <f>'اختبارات المواد الثانوية'!D27*3</f>
        <v>0</v>
      </c>
      <c r="N27" s="72">
        <f>'التقويم المستمر'!M27*2</f>
        <v>0</v>
      </c>
      <c r="O27" s="73">
        <f t="shared" si="3"/>
        <v>0</v>
      </c>
      <c r="P27" s="76">
        <f>'اختبارات المواد الثانوية'!G27*3</f>
        <v>0</v>
      </c>
      <c r="Q27" s="74">
        <f>'التقويم المستمر'!P27*2</f>
        <v>0</v>
      </c>
      <c r="R27" s="75">
        <f t="shared" si="4"/>
        <v>0</v>
      </c>
      <c r="S27" s="71">
        <f>'اختبارات المواد الثانوية'!J27*3</f>
        <v>0</v>
      </c>
      <c r="T27" s="74">
        <f>'التقويم المستمر'!S27*2</f>
        <v>0</v>
      </c>
      <c r="U27" s="75">
        <f t="shared" si="5"/>
        <v>0</v>
      </c>
      <c r="V27" s="76">
        <f>'اختبارات المواد الثانوية'!M27*3</f>
        <v>0</v>
      </c>
      <c r="W27" s="72">
        <f>'التقويم المستمر'!V27*2</f>
        <v>0</v>
      </c>
      <c r="X27" s="73">
        <f t="shared" si="6"/>
        <v>0</v>
      </c>
      <c r="Y27" s="76">
        <f>'اختبارات المواد الثانوية'!P27*3</f>
        <v>0</v>
      </c>
      <c r="Z27" s="74">
        <f>'التقويم المستمر'!Y27*2</f>
        <v>0</v>
      </c>
      <c r="AA27" s="75">
        <f t="shared" si="7"/>
        <v>0</v>
      </c>
      <c r="AB27" s="71">
        <f>'اختبارات المواد الثانوية'!S27*3</f>
        <v>0</v>
      </c>
      <c r="AC27" s="74">
        <f>'التقويم المستمر'!AB27*2</f>
        <v>0</v>
      </c>
      <c r="AD27" s="75">
        <f t="shared" si="8"/>
        <v>0</v>
      </c>
      <c r="AE27" s="77">
        <f t="shared" si="9"/>
        <v>9.5</v>
      </c>
      <c r="AF27" s="78">
        <f t="shared" si="10"/>
        <v>1.0555555555555556</v>
      </c>
    </row>
    <row r="28" spans="1:32" ht="15.75">
      <c r="A28" s="3"/>
      <c r="B28" s="63">
        <f>معلومات!B28</f>
        <v>23</v>
      </c>
      <c r="C28" s="66" t="str">
        <f>معلومات!C28</f>
        <v>لحول آلاء كوثر</v>
      </c>
      <c r="D28" s="71">
        <f>'اختبارات المواد الاساسية'!H30+'اختبارات المواد الاساسية'!T30+'اختبارات المواد الاساسية'!H83</f>
        <v>17.5</v>
      </c>
      <c r="E28" s="72">
        <f>'التقويم المستمر'!D28*2</f>
        <v>18</v>
      </c>
      <c r="F28" s="73">
        <f t="shared" si="0"/>
        <v>7.1</v>
      </c>
      <c r="G28" s="71">
        <f>'اختبارات المواد الاساسية'!I30+'اختبارات المواد الاساسية'!U30+'اختبارات المواد الاساسية'!I83</f>
        <v>19</v>
      </c>
      <c r="H28" s="74">
        <f>'التقويم المستمر'!G28*2</f>
        <v>0</v>
      </c>
      <c r="I28" s="75">
        <f t="shared" si="1"/>
        <v>3.8</v>
      </c>
      <c r="J28" s="71">
        <f>'اختبارات المواد الاساسية'!J30+'اختبارات المواد الاساسية'!V30+'اختبارات المواد الاساسية'!J83</f>
        <v>15.5</v>
      </c>
      <c r="K28" s="74">
        <f>'التقويم المستمر'!J28*2</f>
        <v>0</v>
      </c>
      <c r="L28" s="75">
        <f t="shared" si="2"/>
        <v>3.1</v>
      </c>
      <c r="M28" s="76">
        <f>'اختبارات المواد الثانوية'!D28*3</f>
        <v>0</v>
      </c>
      <c r="N28" s="72">
        <f>'التقويم المستمر'!M28*2</f>
        <v>0</v>
      </c>
      <c r="O28" s="73">
        <f t="shared" si="3"/>
        <v>0</v>
      </c>
      <c r="P28" s="76">
        <f>'اختبارات المواد الثانوية'!G28*3</f>
        <v>0</v>
      </c>
      <c r="Q28" s="74">
        <f>'التقويم المستمر'!P28*2</f>
        <v>0</v>
      </c>
      <c r="R28" s="75">
        <f t="shared" si="4"/>
        <v>0</v>
      </c>
      <c r="S28" s="71">
        <f>'اختبارات المواد الثانوية'!J28*3</f>
        <v>0</v>
      </c>
      <c r="T28" s="74">
        <f>'التقويم المستمر'!S28*2</f>
        <v>0</v>
      </c>
      <c r="U28" s="75">
        <f t="shared" si="5"/>
        <v>0</v>
      </c>
      <c r="V28" s="76">
        <f>'اختبارات المواد الثانوية'!M28*3</f>
        <v>0</v>
      </c>
      <c r="W28" s="72">
        <f>'التقويم المستمر'!V28*2</f>
        <v>0</v>
      </c>
      <c r="X28" s="73">
        <f t="shared" si="6"/>
        <v>0</v>
      </c>
      <c r="Y28" s="76">
        <f>'اختبارات المواد الثانوية'!P28*3</f>
        <v>0</v>
      </c>
      <c r="Z28" s="74">
        <f>'التقويم المستمر'!Y28*2</f>
        <v>0</v>
      </c>
      <c r="AA28" s="75">
        <f t="shared" si="7"/>
        <v>0</v>
      </c>
      <c r="AB28" s="71">
        <f>'اختبارات المواد الثانوية'!S28*3</f>
        <v>0</v>
      </c>
      <c r="AC28" s="74">
        <f>'التقويم المستمر'!AB28*2</f>
        <v>0</v>
      </c>
      <c r="AD28" s="75">
        <f t="shared" si="8"/>
        <v>0</v>
      </c>
      <c r="AE28" s="77">
        <f t="shared" si="9"/>
        <v>14</v>
      </c>
      <c r="AF28" s="78">
        <f t="shared" si="10"/>
        <v>1.5555555555555556</v>
      </c>
    </row>
    <row r="29" spans="1:32" ht="15.75">
      <c r="A29" s="3"/>
      <c r="B29" s="63">
        <f>معلومات!B29</f>
        <v>24</v>
      </c>
      <c r="C29" s="66" t="str">
        <f>معلومات!C29</f>
        <v>حيرش أميمة وصال</v>
      </c>
      <c r="D29" s="71">
        <f>'اختبارات المواد الاساسية'!H31+'اختبارات المواد الاساسية'!T31+'اختبارات المواد الاساسية'!H84</f>
        <v>11</v>
      </c>
      <c r="E29" s="72">
        <f>'التقويم المستمر'!D29*2</f>
        <v>18</v>
      </c>
      <c r="F29" s="73">
        <f t="shared" si="0"/>
        <v>5.8</v>
      </c>
      <c r="G29" s="71">
        <f>'اختبارات المواد الاساسية'!I31+'اختبارات المواد الاساسية'!U31+'اختبارات المواد الاساسية'!I84</f>
        <v>14.5</v>
      </c>
      <c r="H29" s="74">
        <f>'التقويم المستمر'!G29*2</f>
        <v>0</v>
      </c>
      <c r="I29" s="75">
        <f t="shared" si="1"/>
        <v>2.9</v>
      </c>
      <c r="J29" s="71">
        <f>'اختبارات المواد الاساسية'!J31+'اختبارات المواد الاساسية'!V31+'اختبارات المواد الاساسية'!J84</f>
        <v>10.5</v>
      </c>
      <c r="K29" s="74">
        <f>'التقويم المستمر'!J29*2</f>
        <v>0</v>
      </c>
      <c r="L29" s="75">
        <f t="shared" si="2"/>
        <v>2.1</v>
      </c>
      <c r="M29" s="76">
        <f>'اختبارات المواد الثانوية'!D29*3</f>
        <v>0</v>
      </c>
      <c r="N29" s="72">
        <f>'التقويم المستمر'!M29*2</f>
        <v>0</v>
      </c>
      <c r="O29" s="73">
        <f t="shared" si="3"/>
        <v>0</v>
      </c>
      <c r="P29" s="76">
        <f>'اختبارات المواد الثانوية'!G29*3</f>
        <v>0</v>
      </c>
      <c r="Q29" s="74">
        <f>'التقويم المستمر'!P29*2</f>
        <v>0</v>
      </c>
      <c r="R29" s="75">
        <f t="shared" si="4"/>
        <v>0</v>
      </c>
      <c r="S29" s="71">
        <f>'اختبارات المواد الثانوية'!J29*3</f>
        <v>0</v>
      </c>
      <c r="T29" s="74">
        <f>'التقويم المستمر'!S29*2</f>
        <v>0</v>
      </c>
      <c r="U29" s="75">
        <f t="shared" si="5"/>
        <v>0</v>
      </c>
      <c r="V29" s="76">
        <f>'اختبارات المواد الثانوية'!M29*3</f>
        <v>0</v>
      </c>
      <c r="W29" s="72">
        <f>'التقويم المستمر'!V29*2</f>
        <v>0</v>
      </c>
      <c r="X29" s="73">
        <f t="shared" si="6"/>
        <v>0</v>
      </c>
      <c r="Y29" s="76">
        <f>'اختبارات المواد الثانوية'!P29*3</f>
        <v>0</v>
      </c>
      <c r="Z29" s="74">
        <f>'التقويم المستمر'!Y29*2</f>
        <v>0</v>
      </c>
      <c r="AA29" s="75">
        <f t="shared" si="7"/>
        <v>0</v>
      </c>
      <c r="AB29" s="71">
        <f>'اختبارات المواد الثانوية'!S29*3</f>
        <v>0</v>
      </c>
      <c r="AC29" s="74">
        <f>'التقويم المستمر'!AB29*2</f>
        <v>0</v>
      </c>
      <c r="AD29" s="75">
        <f t="shared" si="8"/>
        <v>0</v>
      </c>
      <c r="AE29" s="77">
        <f t="shared" si="9"/>
        <v>10.8</v>
      </c>
      <c r="AF29" s="78">
        <f t="shared" si="10"/>
        <v>1.2000000000000002</v>
      </c>
    </row>
    <row r="30" spans="1:32" ht="15.75">
      <c r="A30" s="3"/>
      <c r="B30" s="63">
        <f>معلومات!B30</f>
        <v>25</v>
      </c>
      <c r="C30" s="66" t="str">
        <f>معلومات!C30</f>
        <v xml:space="preserve">سليماني أميمة </v>
      </c>
      <c r="D30" s="71">
        <f>'اختبارات المواد الاساسية'!H32+'اختبارات المواد الاساسية'!T32+'اختبارات المواد الاساسية'!H85</f>
        <v>11</v>
      </c>
      <c r="E30" s="72">
        <f>'التقويم المستمر'!D30*2</f>
        <v>10</v>
      </c>
      <c r="F30" s="73">
        <f t="shared" si="0"/>
        <v>4.2</v>
      </c>
      <c r="G30" s="71">
        <f>'اختبارات المواد الاساسية'!I32+'اختبارات المواد الاساسية'!U32+'اختبارات المواد الاساسية'!I85</f>
        <v>10</v>
      </c>
      <c r="H30" s="74">
        <f>'التقويم المستمر'!G30*2</f>
        <v>0</v>
      </c>
      <c r="I30" s="75">
        <f t="shared" si="1"/>
        <v>2</v>
      </c>
      <c r="J30" s="71">
        <f>'اختبارات المواد الاساسية'!J32+'اختبارات المواد الاساسية'!V32+'اختبارات المواد الاساسية'!J85</f>
        <v>9</v>
      </c>
      <c r="K30" s="74">
        <f>'التقويم المستمر'!J30*2</f>
        <v>0</v>
      </c>
      <c r="L30" s="75">
        <f t="shared" si="2"/>
        <v>1.8</v>
      </c>
      <c r="M30" s="76">
        <f>'اختبارات المواد الثانوية'!D30*3</f>
        <v>0</v>
      </c>
      <c r="N30" s="72">
        <f>'التقويم المستمر'!M30*2</f>
        <v>0</v>
      </c>
      <c r="O30" s="73">
        <f t="shared" si="3"/>
        <v>0</v>
      </c>
      <c r="P30" s="76">
        <f>'اختبارات المواد الثانوية'!G30*3</f>
        <v>0</v>
      </c>
      <c r="Q30" s="74">
        <f>'التقويم المستمر'!P30*2</f>
        <v>0</v>
      </c>
      <c r="R30" s="75">
        <f t="shared" si="4"/>
        <v>0</v>
      </c>
      <c r="S30" s="71">
        <f>'اختبارات المواد الثانوية'!J30*3</f>
        <v>0</v>
      </c>
      <c r="T30" s="74">
        <f>'التقويم المستمر'!S30*2</f>
        <v>0</v>
      </c>
      <c r="U30" s="75">
        <f t="shared" si="5"/>
        <v>0</v>
      </c>
      <c r="V30" s="76">
        <f>'اختبارات المواد الثانوية'!M30*3</f>
        <v>0</v>
      </c>
      <c r="W30" s="72">
        <f>'التقويم المستمر'!V30*2</f>
        <v>0</v>
      </c>
      <c r="X30" s="73">
        <f t="shared" si="6"/>
        <v>0</v>
      </c>
      <c r="Y30" s="76">
        <f>'اختبارات المواد الثانوية'!P30*3</f>
        <v>0</v>
      </c>
      <c r="Z30" s="74">
        <f>'التقويم المستمر'!Y30*2</f>
        <v>0</v>
      </c>
      <c r="AA30" s="75">
        <f t="shared" si="7"/>
        <v>0</v>
      </c>
      <c r="AB30" s="71">
        <f>'اختبارات المواد الثانوية'!S30*3</f>
        <v>0</v>
      </c>
      <c r="AC30" s="74">
        <f>'التقويم المستمر'!AB30*2</f>
        <v>0</v>
      </c>
      <c r="AD30" s="75">
        <f t="shared" si="8"/>
        <v>0</v>
      </c>
      <c r="AE30" s="77">
        <f t="shared" si="9"/>
        <v>8</v>
      </c>
      <c r="AF30" s="78">
        <f t="shared" si="10"/>
        <v>0.88888888888888884</v>
      </c>
    </row>
    <row r="31" spans="1:32" ht="15.75">
      <c r="A31" s="3"/>
      <c r="B31" s="63">
        <f>معلومات!B31</f>
        <v>26</v>
      </c>
      <c r="C31" s="66" t="str">
        <f>معلومات!C31</f>
        <v>خديوي ريم</v>
      </c>
      <c r="D31" s="71">
        <f>'اختبارات المواد الاساسية'!H33+'اختبارات المواد الاساسية'!T33+'اختبارات المواد الاساسية'!H86</f>
        <v>16</v>
      </c>
      <c r="E31" s="72">
        <f>'التقويم المستمر'!D31*2</f>
        <v>16</v>
      </c>
      <c r="F31" s="73">
        <f t="shared" si="0"/>
        <v>6.4</v>
      </c>
      <c r="G31" s="71">
        <f>'اختبارات المواد الاساسية'!I33+'اختبارات المواد الاساسية'!U33+'اختبارات المواد الاساسية'!I86</f>
        <v>18.5</v>
      </c>
      <c r="H31" s="74">
        <f>'التقويم المستمر'!G31*2</f>
        <v>0</v>
      </c>
      <c r="I31" s="75">
        <f t="shared" si="1"/>
        <v>3.7</v>
      </c>
      <c r="J31" s="71">
        <f>'اختبارات المواد الاساسية'!J33+'اختبارات المواد الاساسية'!V33+'اختبارات المواد الاساسية'!J86</f>
        <v>15</v>
      </c>
      <c r="K31" s="74">
        <f>'التقويم المستمر'!J31*2</f>
        <v>0</v>
      </c>
      <c r="L31" s="75">
        <f t="shared" si="2"/>
        <v>3</v>
      </c>
      <c r="M31" s="76">
        <f>'اختبارات المواد الثانوية'!D31*3</f>
        <v>0</v>
      </c>
      <c r="N31" s="72">
        <f>'التقويم المستمر'!M31*2</f>
        <v>0</v>
      </c>
      <c r="O31" s="73">
        <f t="shared" si="3"/>
        <v>0</v>
      </c>
      <c r="P31" s="76">
        <f>'اختبارات المواد الثانوية'!G31*3</f>
        <v>0</v>
      </c>
      <c r="Q31" s="74">
        <f>'التقويم المستمر'!P31*2</f>
        <v>0</v>
      </c>
      <c r="R31" s="75">
        <f t="shared" si="4"/>
        <v>0</v>
      </c>
      <c r="S31" s="71">
        <f>'اختبارات المواد الثانوية'!J31*3</f>
        <v>0</v>
      </c>
      <c r="T31" s="74">
        <f>'التقويم المستمر'!S31*2</f>
        <v>0</v>
      </c>
      <c r="U31" s="75">
        <f t="shared" si="5"/>
        <v>0</v>
      </c>
      <c r="V31" s="76">
        <f>'اختبارات المواد الثانوية'!M31*3</f>
        <v>0</v>
      </c>
      <c r="W31" s="72">
        <f>'التقويم المستمر'!V31*2</f>
        <v>0</v>
      </c>
      <c r="X31" s="73">
        <f t="shared" si="6"/>
        <v>0</v>
      </c>
      <c r="Y31" s="76">
        <f>'اختبارات المواد الثانوية'!P31*3</f>
        <v>0</v>
      </c>
      <c r="Z31" s="74">
        <f>'التقويم المستمر'!Y31*2</f>
        <v>0</v>
      </c>
      <c r="AA31" s="75">
        <f t="shared" si="7"/>
        <v>0</v>
      </c>
      <c r="AB31" s="71">
        <f>'اختبارات المواد الثانوية'!S31*3</f>
        <v>0</v>
      </c>
      <c r="AC31" s="74">
        <f>'التقويم المستمر'!AB31*2</f>
        <v>0</v>
      </c>
      <c r="AD31" s="75">
        <f t="shared" si="8"/>
        <v>0</v>
      </c>
      <c r="AE31" s="77">
        <f t="shared" si="9"/>
        <v>13.100000000000001</v>
      </c>
      <c r="AF31" s="78">
        <f t="shared" si="10"/>
        <v>1.4555555555555557</v>
      </c>
    </row>
    <row r="32" spans="1:32" ht="15.75">
      <c r="A32" s="3"/>
      <c r="B32" s="63">
        <f>معلومات!B32</f>
        <v>27</v>
      </c>
      <c r="C32" s="66" t="str">
        <f>معلومات!C32</f>
        <v>عالب نورالهدى</v>
      </c>
      <c r="D32" s="71">
        <f>'اختبارات المواد الاساسية'!H34+'اختبارات المواد الاساسية'!T34+'اختبارات المواد الاساسية'!H87</f>
        <v>16</v>
      </c>
      <c r="E32" s="72">
        <f>'التقويم المستمر'!D32*2</f>
        <v>14</v>
      </c>
      <c r="F32" s="73">
        <f t="shared" si="0"/>
        <v>6</v>
      </c>
      <c r="G32" s="71">
        <f>'اختبارات المواد الاساسية'!I34+'اختبارات المواد الاساسية'!U34+'اختبارات المواد الاساسية'!I87</f>
        <v>19.5</v>
      </c>
      <c r="H32" s="74">
        <f>'التقويم المستمر'!G32*2</f>
        <v>0</v>
      </c>
      <c r="I32" s="75">
        <f t="shared" si="1"/>
        <v>3.9</v>
      </c>
      <c r="J32" s="71">
        <f>'اختبارات المواد الاساسية'!J34+'اختبارات المواد الاساسية'!V34+'اختبارات المواد الاساسية'!J87</f>
        <v>12.5</v>
      </c>
      <c r="K32" s="74">
        <f>'التقويم المستمر'!J32*2</f>
        <v>0</v>
      </c>
      <c r="L32" s="75">
        <f t="shared" si="2"/>
        <v>2.5</v>
      </c>
      <c r="M32" s="76">
        <f>'اختبارات المواد الثانوية'!D32*3</f>
        <v>0</v>
      </c>
      <c r="N32" s="72">
        <f>'التقويم المستمر'!M32*2</f>
        <v>0</v>
      </c>
      <c r="O32" s="73">
        <f t="shared" si="3"/>
        <v>0</v>
      </c>
      <c r="P32" s="76">
        <f>'اختبارات المواد الثانوية'!G32*3</f>
        <v>0</v>
      </c>
      <c r="Q32" s="74">
        <f>'التقويم المستمر'!P32*2</f>
        <v>0</v>
      </c>
      <c r="R32" s="75">
        <f t="shared" si="4"/>
        <v>0</v>
      </c>
      <c r="S32" s="71">
        <f>'اختبارات المواد الثانوية'!J32*3</f>
        <v>0</v>
      </c>
      <c r="T32" s="74">
        <f>'التقويم المستمر'!S32*2</f>
        <v>0</v>
      </c>
      <c r="U32" s="75">
        <f t="shared" si="5"/>
        <v>0</v>
      </c>
      <c r="V32" s="76">
        <f>'اختبارات المواد الثانوية'!M32*3</f>
        <v>0</v>
      </c>
      <c r="W32" s="72">
        <f>'التقويم المستمر'!V32*2</f>
        <v>0</v>
      </c>
      <c r="X32" s="73">
        <f t="shared" si="6"/>
        <v>0</v>
      </c>
      <c r="Y32" s="76">
        <f>'اختبارات المواد الثانوية'!P32*3</f>
        <v>0</v>
      </c>
      <c r="Z32" s="74">
        <f>'التقويم المستمر'!Y32*2</f>
        <v>0</v>
      </c>
      <c r="AA32" s="75">
        <f t="shared" si="7"/>
        <v>0</v>
      </c>
      <c r="AB32" s="71">
        <f>'اختبارات المواد الثانوية'!S32*3</f>
        <v>0</v>
      </c>
      <c r="AC32" s="74">
        <f>'التقويم المستمر'!AB32*2</f>
        <v>0</v>
      </c>
      <c r="AD32" s="75">
        <f t="shared" si="8"/>
        <v>0</v>
      </c>
      <c r="AE32" s="77">
        <f t="shared" si="9"/>
        <v>12.4</v>
      </c>
      <c r="AF32" s="78">
        <f t="shared" si="10"/>
        <v>1.3777777777777778</v>
      </c>
    </row>
    <row r="33" spans="1:32" ht="15.75">
      <c r="A33" s="3"/>
      <c r="B33" s="63">
        <f>معلومات!B33</f>
        <v>28</v>
      </c>
      <c r="C33" s="66" t="str">
        <f>معلومات!C33</f>
        <v>زهار امينة</v>
      </c>
      <c r="D33" s="71">
        <f>'اختبارات المواد الاساسية'!H35+'اختبارات المواد الاساسية'!T35+'اختبارات المواد الاساسية'!H88</f>
        <v>7</v>
      </c>
      <c r="E33" s="72">
        <f>'التقويم المستمر'!D33*2</f>
        <v>10</v>
      </c>
      <c r="F33" s="73">
        <f t="shared" si="0"/>
        <v>3.4</v>
      </c>
      <c r="G33" s="71">
        <f>'اختبارات المواد الاساسية'!I35+'اختبارات المواد الاساسية'!U35+'اختبارات المواد الاساسية'!I88</f>
        <v>8.5</v>
      </c>
      <c r="H33" s="74">
        <f>'التقويم المستمر'!G33*2</f>
        <v>0</v>
      </c>
      <c r="I33" s="75">
        <f t="shared" si="1"/>
        <v>1.7</v>
      </c>
      <c r="J33" s="71">
        <f>'اختبارات المواد الاساسية'!J35+'اختبارات المواد الاساسية'!V35+'اختبارات المواد الاساسية'!J88</f>
        <v>9</v>
      </c>
      <c r="K33" s="74">
        <f>'التقويم المستمر'!J33*2</f>
        <v>0</v>
      </c>
      <c r="L33" s="75">
        <f t="shared" si="2"/>
        <v>1.8</v>
      </c>
      <c r="M33" s="76">
        <f>'اختبارات المواد الثانوية'!D33*3</f>
        <v>0</v>
      </c>
      <c r="N33" s="72">
        <f>'التقويم المستمر'!M33*2</f>
        <v>0</v>
      </c>
      <c r="O33" s="73">
        <f t="shared" si="3"/>
        <v>0</v>
      </c>
      <c r="P33" s="76">
        <f>'اختبارات المواد الثانوية'!G33*3</f>
        <v>0</v>
      </c>
      <c r="Q33" s="74">
        <f>'التقويم المستمر'!P33*2</f>
        <v>0</v>
      </c>
      <c r="R33" s="75">
        <f t="shared" si="4"/>
        <v>0</v>
      </c>
      <c r="S33" s="71">
        <f>'اختبارات المواد الثانوية'!J33*3</f>
        <v>0</v>
      </c>
      <c r="T33" s="74">
        <f>'التقويم المستمر'!S33*2</f>
        <v>0</v>
      </c>
      <c r="U33" s="75">
        <f t="shared" si="5"/>
        <v>0</v>
      </c>
      <c r="V33" s="76">
        <f>'اختبارات المواد الثانوية'!M33*3</f>
        <v>0</v>
      </c>
      <c r="W33" s="72">
        <f>'التقويم المستمر'!V33*2</f>
        <v>0</v>
      </c>
      <c r="X33" s="73">
        <f t="shared" si="6"/>
        <v>0</v>
      </c>
      <c r="Y33" s="76">
        <f>'اختبارات المواد الثانوية'!P33*3</f>
        <v>0</v>
      </c>
      <c r="Z33" s="74">
        <f>'التقويم المستمر'!Y33*2</f>
        <v>0</v>
      </c>
      <c r="AA33" s="75">
        <f t="shared" si="7"/>
        <v>0</v>
      </c>
      <c r="AB33" s="71">
        <f>'اختبارات المواد الثانوية'!S33*3</f>
        <v>0</v>
      </c>
      <c r="AC33" s="74">
        <f>'التقويم المستمر'!AB33*2</f>
        <v>0</v>
      </c>
      <c r="AD33" s="75">
        <f t="shared" si="8"/>
        <v>0</v>
      </c>
      <c r="AE33" s="77">
        <f t="shared" si="9"/>
        <v>6.9</v>
      </c>
      <c r="AF33" s="78">
        <f t="shared" si="10"/>
        <v>0.76666666666666672</v>
      </c>
    </row>
    <row r="34" spans="1:32" ht="15.75">
      <c r="A34" s="3"/>
      <c r="B34" s="63">
        <f>معلومات!B34</f>
        <v>29</v>
      </c>
      <c r="C34" s="66" t="str">
        <f>معلومات!C34</f>
        <v>خذير حليمة</v>
      </c>
      <c r="D34" s="71">
        <f>'اختبارات المواد الاساسية'!H36+'اختبارات المواد الاساسية'!T36+'اختبارات المواد الاساسية'!H89</f>
        <v>11.5</v>
      </c>
      <c r="E34" s="72">
        <f>'التقويم المستمر'!D34*2</f>
        <v>13</v>
      </c>
      <c r="F34" s="73">
        <f t="shared" si="0"/>
        <v>4.9000000000000004</v>
      </c>
      <c r="G34" s="71">
        <f>'اختبارات المواد الاساسية'!I36+'اختبارات المواد الاساسية'!U36+'اختبارات المواد الاساسية'!I89</f>
        <v>7</v>
      </c>
      <c r="H34" s="74">
        <f>'التقويم المستمر'!G34*2</f>
        <v>0</v>
      </c>
      <c r="I34" s="75">
        <f t="shared" si="1"/>
        <v>1.4</v>
      </c>
      <c r="J34" s="71">
        <f>'اختبارات المواد الاساسية'!J36+'اختبارات المواد الاساسية'!V36+'اختبارات المواد الاساسية'!J89</f>
        <v>9</v>
      </c>
      <c r="K34" s="74">
        <f>'التقويم المستمر'!J34*2</f>
        <v>0</v>
      </c>
      <c r="L34" s="75">
        <f t="shared" si="2"/>
        <v>1.8</v>
      </c>
      <c r="M34" s="76">
        <f>'اختبارات المواد الثانوية'!D34*3</f>
        <v>0</v>
      </c>
      <c r="N34" s="72">
        <f>'التقويم المستمر'!M34*2</f>
        <v>0</v>
      </c>
      <c r="O34" s="73">
        <f t="shared" si="3"/>
        <v>0</v>
      </c>
      <c r="P34" s="76">
        <f>'اختبارات المواد الثانوية'!G34*3</f>
        <v>0</v>
      </c>
      <c r="Q34" s="74">
        <f>'التقويم المستمر'!P34*2</f>
        <v>0</v>
      </c>
      <c r="R34" s="75">
        <f t="shared" si="4"/>
        <v>0</v>
      </c>
      <c r="S34" s="71">
        <f>'اختبارات المواد الثانوية'!J34*3</f>
        <v>0</v>
      </c>
      <c r="T34" s="74">
        <f>'التقويم المستمر'!S34*2</f>
        <v>0</v>
      </c>
      <c r="U34" s="75">
        <f t="shared" si="5"/>
        <v>0</v>
      </c>
      <c r="V34" s="76">
        <f>'اختبارات المواد الثانوية'!M34*3</f>
        <v>0</v>
      </c>
      <c r="W34" s="72">
        <f>'التقويم المستمر'!V34*2</f>
        <v>0</v>
      </c>
      <c r="X34" s="73">
        <f t="shared" si="6"/>
        <v>0</v>
      </c>
      <c r="Y34" s="76">
        <f>'اختبارات المواد الثانوية'!P34*3</f>
        <v>0</v>
      </c>
      <c r="Z34" s="74">
        <f>'التقويم المستمر'!Y34*2</f>
        <v>0</v>
      </c>
      <c r="AA34" s="75">
        <f t="shared" si="7"/>
        <v>0</v>
      </c>
      <c r="AB34" s="71">
        <f>'اختبارات المواد الثانوية'!S34*3</f>
        <v>0</v>
      </c>
      <c r="AC34" s="74">
        <f>'التقويم المستمر'!AB34*2</f>
        <v>0</v>
      </c>
      <c r="AD34" s="75">
        <f t="shared" si="8"/>
        <v>0</v>
      </c>
      <c r="AE34" s="77">
        <f t="shared" si="9"/>
        <v>8.1000000000000014</v>
      </c>
      <c r="AF34" s="78">
        <f t="shared" si="10"/>
        <v>0.90000000000000013</v>
      </c>
    </row>
    <row r="35" spans="1:32" ht="15.75">
      <c r="A35" s="3"/>
      <c r="B35" s="63">
        <f>معلومات!B35</f>
        <v>30</v>
      </c>
      <c r="C35" s="66" t="str">
        <f>معلومات!C35</f>
        <v>سلت ماريا غفران</v>
      </c>
      <c r="D35" s="71">
        <f>'اختبارات المواد الاساسية'!H37+'اختبارات المواد الاساسية'!T37+'اختبارات المواد الاساسية'!H90</f>
        <v>14.5</v>
      </c>
      <c r="E35" s="72">
        <f>'التقويم المستمر'!D35*2</f>
        <v>14</v>
      </c>
      <c r="F35" s="73">
        <f t="shared" si="0"/>
        <v>5.7</v>
      </c>
      <c r="G35" s="71">
        <f>'اختبارات المواد الاساسية'!I37+'اختبارات المواد الاساسية'!U37+'اختبارات المواد الاساسية'!I90</f>
        <v>9.5</v>
      </c>
      <c r="H35" s="74">
        <f>'التقويم المستمر'!G35*2</f>
        <v>0</v>
      </c>
      <c r="I35" s="75">
        <f t="shared" si="1"/>
        <v>1.9</v>
      </c>
      <c r="J35" s="71">
        <f>'اختبارات المواد الاساسية'!J37+'اختبارات المواد الاساسية'!V37+'اختبارات المواد الاساسية'!J90</f>
        <v>13.5</v>
      </c>
      <c r="K35" s="74">
        <f>'التقويم المستمر'!J35*2</f>
        <v>0</v>
      </c>
      <c r="L35" s="75">
        <f t="shared" si="2"/>
        <v>2.7</v>
      </c>
      <c r="M35" s="76">
        <f>'اختبارات المواد الثانوية'!D35*3</f>
        <v>0</v>
      </c>
      <c r="N35" s="72">
        <f>'التقويم المستمر'!M35*2</f>
        <v>0</v>
      </c>
      <c r="O35" s="73">
        <f t="shared" si="3"/>
        <v>0</v>
      </c>
      <c r="P35" s="76">
        <f>'اختبارات المواد الثانوية'!G35*3</f>
        <v>0</v>
      </c>
      <c r="Q35" s="74">
        <f>'التقويم المستمر'!P35*2</f>
        <v>0</v>
      </c>
      <c r="R35" s="75">
        <f t="shared" si="4"/>
        <v>0</v>
      </c>
      <c r="S35" s="71">
        <f>'اختبارات المواد الثانوية'!J35*3</f>
        <v>0</v>
      </c>
      <c r="T35" s="74">
        <f>'التقويم المستمر'!S35*2</f>
        <v>0</v>
      </c>
      <c r="U35" s="75">
        <f t="shared" si="5"/>
        <v>0</v>
      </c>
      <c r="V35" s="76">
        <f>'اختبارات المواد الثانوية'!M35*3</f>
        <v>0</v>
      </c>
      <c r="W35" s="72">
        <f>'التقويم المستمر'!V35*2</f>
        <v>0</v>
      </c>
      <c r="X35" s="73">
        <f t="shared" si="6"/>
        <v>0</v>
      </c>
      <c r="Y35" s="76">
        <f>'اختبارات المواد الثانوية'!P35*3</f>
        <v>0</v>
      </c>
      <c r="Z35" s="74">
        <f>'التقويم المستمر'!Y35*2</f>
        <v>0</v>
      </c>
      <c r="AA35" s="75">
        <f t="shared" si="7"/>
        <v>0</v>
      </c>
      <c r="AB35" s="71">
        <f>'اختبارات المواد الثانوية'!S35*3</f>
        <v>0</v>
      </c>
      <c r="AC35" s="74">
        <f>'التقويم المستمر'!AB35*2</f>
        <v>0</v>
      </c>
      <c r="AD35" s="75">
        <f t="shared" si="8"/>
        <v>0</v>
      </c>
      <c r="AE35" s="77">
        <f t="shared" si="9"/>
        <v>10.3</v>
      </c>
      <c r="AF35" s="78">
        <f t="shared" si="10"/>
        <v>1.1444444444444446</v>
      </c>
    </row>
    <row r="36" spans="1:32" ht="15.75">
      <c r="A36" s="3"/>
      <c r="B36" s="63">
        <f>معلومات!B36</f>
        <v>31</v>
      </c>
      <c r="C36" s="66" t="str">
        <f>معلومات!C36</f>
        <v>هرماس منى ام النون</v>
      </c>
      <c r="D36" s="71">
        <f>'اختبارات المواد الاساسية'!H38+'اختبارات المواد الاساسية'!T38+'اختبارات المواد الاساسية'!H91</f>
        <v>10</v>
      </c>
      <c r="E36" s="72">
        <f>'التقويم المستمر'!D36*2</f>
        <v>14</v>
      </c>
      <c r="F36" s="73">
        <f t="shared" si="0"/>
        <v>4.8</v>
      </c>
      <c r="G36" s="71">
        <f>'اختبارات المواد الاساسية'!I38+'اختبارات المواد الاساسية'!U38+'اختبارات المواد الاساسية'!I91</f>
        <v>8.5</v>
      </c>
      <c r="H36" s="74">
        <f>'التقويم المستمر'!G36*2</f>
        <v>0</v>
      </c>
      <c r="I36" s="75">
        <f t="shared" si="1"/>
        <v>1.7</v>
      </c>
      <c r="J36" s="71">
        <f>'اختبارات المواد الاساسية'!J38+'اختبارات المواد الاساسية'!V38+'اختبارات المواد الاساسية'!J91</f>
        <v>11</v>
      </c>
      <c r="K36" s="74">
        <f>'التقويم المستمر'!J36*2</f>
        <v>0</v>
      </c>
      <c r="L36" s="75">
        <f t="shared" si="2"/>
        <v>2.2000000000000002</v>
      </c>
      <c r="M36" s="76">
        <f>'اختبارات المواد الثانوية'!D36*3</f>
        <v>0</v>
      </c>
      <c r="N36" s="72">
        <f>'التقويم المستمر'!M36*2</f>
        <v>0</v>
      </c>
      <c r="O36" s="73">
        <f t="shared" si="3"/>
        <v>0</v>
      </c>
      <c r="P36" s="76">
        <f>'اختبارات المواد الثانوية'!G36*3</f>
        <v>0</v>
      </c>
      <c r="Q36" s="74">
        <f>'التقويم المستمر'!P36*2</f>
        <v>0</v>
      </c>
      <c r="R36" s="75">
        <f t="shared" si="4"/>
        <v>0</v>
      </c>
      <c r="S36" s="71">
        <f>'اختبارات المواد الثانوية'!J36*3</f>
        <v>0</v>
      </c>
      <c r="T36" s="74">
        <f>'التقويم المستمر'!S36*2</f>
        <v>0</v>
      </c>
      <c r="U36" s="75">
        <f t="shared" si="5"/>
        <v>0</v>
      </c>
      <c r="V36" s="76">
        <f>'اختبارات المواد الثانوية'!M36*3</f>
        <v>0</v>
      </c>
      <c r="W36" s="72">
        <f>'التقويم المستمر'!V36*2</f>
        <v>0</v>
      </c>
      <c r="X36" s="73">
        <f t="shared" si="6"/>
        <v>0</v>
      </c>
      <c r="Y36" s="76">
        <f>'اختبارات المواد الثانوية'!P36*3</f>
        <v>0</v>
      </c>
      <c r="Z36" s="74">
        <f>'التقويم المستمر'!Y36*2</f>
        <v>0</v>
      </c>
      <c r="AA36" s="75">
        <f t="shared" si="7"/>
        <v>0</v>
      </c>
      <c r="AB36" s="71">
        <f>'اختبارات المواد الثانوية'!S36*3</f>
        <v>0</v>
      </c>
      <c r="AC36" s="74">
        <f>'التقويم المستمر'!AB36*2</f>
        <v>0</v>
      </c>
      <c r="AD36" s="75">
        <f t="shared" si="8"/>
        <v>0</v>
      </c>
      <c r="AE36" s="77">
        <f t="shared" si="9"/>
        <v>8.6999999999999993</v>
      </c>
      <c r="AF36" s="78">
        <f t="shared" si="10"/>
        <v>0.96666666666666656</v>
      </c>
    </row>
    <row r="37" spans="1:32" ht="15.75">
      <c r="A37" s="3"/>
      <c r="B37" s="63">
        <f>معلومات!B37</f>
        <v>32</v>
      </c>
      <c r="C37" s="66" t="str">
        <f>معلومات!C37</f>
        <v>مجبري هبة</v>
      </c>
      <c r="D37" s="71">
        <f>'اختبارات المواد الاساسية'!H39+'اختبارات المواد الاساسية'!T39+'اختبارات المواد الاساسية'!H92</f>
        <v>11.5</v>
      </c>
      <c r="E37" s="72">
        <f>'التقويم المستمر'!D37*2</f>
        <v>12</v>
      </c>
      <c r="F37" s="73">
        <f t="shared" si="0"/>
        <v>4.7</v>
      </c>
      <c r="G37" s="71">
        <f>'اختبارات المواد الاساسية'!I39+'اختبارات المواد الاساسية'!U39+'اختبارات المواد الاساسية'!I92</f>
        <v>11</v>
      </c>
      <c r="H37" s="74">
        <f>'التقويم المستمر'!G37*2</f>
        <v>0</v>
      </c>
      <c r="I37" s="75">
        <f t="shared" si="1"/>
        <v>2.2000000000000002</v>
      </c>
      <c r="J37" s="71">
        <f>'اختبارات المواد الاساسية'!J39+'اختبارات المواد الاساسية'!V39+'اختبارات المواد الاساسية'!J92</f>
        <v>9.5</v>
      </c>
      <c r="K37" s="74">
        <f>'التقويم المستمر'!J37*2</f>
        <v>0</v>
      </c>
      <c r="L37" s="75">
        <f t="shared" si="2"/>
        <v>1.9</v>
      </c>
      <c r="M37" s="76">
        <f>'اختبارات المواد الثانوية'!D37*3</f>
        <v>0</v>
      </c>
      <c r="N37" s="72">
        <f>'التقويم المستمر'!M37*2</f>
        <v>0</v>
      </c>
      <c r="O37" s="73">
        <f t="shared" si="3"/>
        <v>0</v>
      </c>
      <c r="P37" s="76">
        <f>'اختبارات المواد الثانوية'!G37*3</f>
        <v>0</v>
      </c>
      <c r="Q37" s="74">
        <f>'التقويم المستمر'!P37*2</f>
        <v>0</v>
      </c>
      <c r="R37" s="75">
        <f t="shared" si="4"/>
        <v>0</v>
      </c>
      <c r="S37" s="71">
        <f>'اختبارات المواد الثانوية'!J37*3</f>
        <v>0</v>
      </c>
      <c r="T37" s="74">
        <f>'التقويم المستمر'!S37*2</f>
        <v>0</v>
      </c>
      <c r="U37" s="75">
        <f t="shared" si="5"/>
        <v>0</v>
      </c>
      <c r="V37" s="76">
        <f>'اختبارات المواد الثانوية'!M37*3</f>
        <v>0</v>
      </c>
      <c r="W37" s="72">
        <f>'التقويم المستمر'!V37*2</f>
        <v>0</v>
      </c>
      <c r="X37" s="73">
        <f t="shared" si="6"/>
        <v>0</v>
      </c>
      <c r="Y37" s="76">
        <f>'اختبارات المواد الثانوية'!P37*3</f>
        <v>0</v>
      </c>
      <c r="Z37" s="74">
        <f>'التقويم المستمر'!Y37*2</f>
        <v>0</v>
      </c>
      <c r="AA37" s="75">
        <f t="shared" si="7"/>
        <v>0</v>
      </c>
      <c r="AB37" s="71">
        <f>'اختبارات المواد الثانوية'!S37*3</f>
        <v>0</v>
      </c>
      <c r="AC37" s="74">
        <f>'التقويم المستمر'!AB37*2</f>
        <v>0</v>
      </c>
      <c r="AD37" s="75">
        <f t="shared" si="8"/>
        <v>0</v>
      </c>
      <c r="AE37" s="77">
        <f t="shared" si="9"/>
        <v>8.8000000000000007</v>
      </c>
      <c r="AF37" s="78">
        <f t="shared" si="10"/>
        <v>0.97777777777777786</v>
      </c>
    </row>
    <row r="38" spans="1:32" ht="15.75">
      <c r="A38" s="3"/>
      <c r="B38" s="63">
        <f>معلومات!B38</f>
        <v>33</v>
      </c>
      <c r="C38" s="66" t="str">
        <f>معلومات!C38</f>
        <v>العشمي سهيلة</v>
      </c>
      <c r="D38" s="71">
        <f>'اختبارات المواد الاساسية'!H40+'اختبارات المواد الاساسية'!T40+'اختبارات المواد الاساسية'!H93</f>
        <v>18</v>
      </c>
      <c r="E38" s="72">
        <f>'التقويم المستمر'!D38*2</f>
        <v>18</v>
      </c>
      <c r="F38" s="73">
        <f t="shared" si="0"/>
        <v>7.2</v>
      </c>
      <c r="G38" s="71">
        <f>'اختبارات المواد الاساسية'!I40+'اختبارات المواد الاساسية'!U40+'اختبارات المواد الاساسية'!I93</f>
        <v>20</v>
      </c>
      <c r="H38" s="74">
        <f>'التقويم المستمر'!G38*2</f>
        <v>0</v>
      </c>
      <c r="I38" s="75">
        <f t="shared" si="1"/>
        <v>4</v>
      </c>
      <c r="J38" s="71">
        <f>'اختبارات المواد الاساسية'!J40+'اختبارات المواد الاساسية'!V40+'اختبارات المواد الاساسية'!J93</f>
        <v>15.5</v>
      </c>
      <c r="K38" s="74">
        <f>'التقويم المستمر'!J38*2</f>
        <v>0</v>
      </c>
      <c r="L38" s="75">
        <f t="shared" si="2"/>
        <v>3.1</v>
      </c>
      <c r="M38" s="76">
        <f>'اختبارات المواد الثانوية'!D38*3</f>
        <v>0</v>
      </c>
      <c r="N38" s="72">
        <f>'التقويم المستمر'!M38*2</f>
        <v>0</v>
      </c>
      <c r="O38" s="73">
        <f t="shared" si="3"/>
        <v>0</v>
      </c>
      <c r="P38" s="76">
        <f>'اختبارات المواد الثانوية'!G38*3</f>
        <v>0</v>
      </c>
      <c r="Q38" s="74">
        <f>'التقويم المستمر'!P38*2</f>
        <v>0</v>
      </c>
      <c r="R38" s="75">
        <f t="shared" si="4"/>
        <v>0</v>
      </c>
      <c r="S38" s="71">
        <f>'اختبارات المواد الثانوية'!J38*3</f>
        <v>0</v>
      </c>
      <c r="T38" s="74">
        <f>'التقويم المستمر'!S38*2</f>
        <v>0</v>
      </c>
      <c r="U38" s="75">
        <f t="shared" si="5"/>
        <v>0</v>
      </c>
      <c r="V38" s="76">
        <f>'اختبارات المواد الثانوية'!M38*3</f>
        <v>0</v>
      </c>
      <c r="W38" s="72">
        <f>'التقويم المستمر'!V38*2</f>
        <v>0</v>
      </c>
      <c r="X38" s="73">
        <f t="shared" si="6"/>
        <v>0</v>
      </c>
      <c r="Y38" s="76">
        <f>'اختبارات المواد الثانوية'!P38*3</f>
        <v>0</v>
      </c>
      <c r="Z38" s="74">
        <f>'التقويم المستمر'!Y38*2</f>
        <v>0</v>
      </c>
      <c r="AA38" s="75">
        <f t="shared" si="7"/>
        <v>0</v>
      </c>
      <c r="AB38" s="71">
        <f>'اختبارات المواد الثانوية'!S38*3</f>
        <v>0</v>
      </c>
      <c r="AC38" s="74">
        <f>'التقويم المستمر'!AB38*2</f>
        <v>0</v>
      </c>
      <c r="AD38" s="75">
        <f t="shared" si="8"/>
        <v>0</v>
      </c>
      <c r="AE38" s="77">
        <f t="shared" si="9"/>
        <v>14.3</v>
      </c>
      <c r="AF38" s="78">
        <f t="shared" si="10"/>
        <v>1.588888888888889</v>
      </c>
    </row>
    <row r="39" spans="1:32" ht="16.5" thickBot="1">
      <c r="A39" s="3"/>
      <c r="B39" s="64">
        <f>معلومات!B39</f>
        <v>34</v>
      </c>
      <c r="C39" s="67" t="str">
        <f>معلومات!C39</f>
        <v>فتيلينة مريم</v>
      </c>
      <c r="D39" s="71">
        <f>'اختبارات المواد الاساسية'!H41+'اختبارات المواد الاساسية'!T41+'اختبارات المواد الاساسية'!H94</f>
        <v>11</v>
      </c>
      <c r="E39" s="72">
        <f>'التقويم المستمر'!D39*2</f>
        <v>12</v>
      </c>
      <c r="F39" s="73">
        <f t="shared" si="0"/>
        <v>4.5999999999999996</v>
      </c>
      <c r="G39" s="71">
        <f>'اختبارات المواد الاساسية'!I41+'اختبارات المواد الاساسية'!U41+'اختبارات المواد الاساسية'!I94</f>
        <v>6.5</v>
      </c>
      <c r="H39" s="74">
        <f>'التقويم المستمر'!G39*2</f>
        <v>0</v>
      </c>
      <c r="I39" s="75">
        <f t="shared" si="1"/>
        <v>1.3</v>
      </c>
      <c r="J39" s="71">
        <f>'اختبارات المواد الاساسية'!J41+'اختبارات المواد الاساسية'!V41+'اختبارات المواد الاساسية'!J94</f>
        <v>9</v>
      </c>
      <c r="K39" s="74">
        <f>'التقويم المستمر'!J39*2</f>
        <v>0</v>
      </c>
      <c r="L39" s="75">
        <f t="shared" si="2"/>
        <v>1.8</v>
      </c>
      <c r="M39" s="76">
        <f>'اختبارات المواد الثانوية'!D39*3</f>
        <v>0</v>
      </c>
      <c r="N39" s="72">
        <f>'التقويم المستمر'!M39*2</f>
        <v>0</v>
      </c>
      <c r="O39" s="73">
        <f t="shared" si="3"/>
        <v>0</v>
      </c>
      <c r="P39" s="76">
        <f>'اختبارات المواد الثانوية'!G39*3</f>
        <v>0</v>
      </c>
      <c r="Q39" s="74">
        <f>'التقويم المستمر'!P39*2</f>
        <v>0</v>
      </c>
      <c r="R39" s="75">
        <f t="shared" si="4"/>
        <v>0</v>
      </c>
      <c r="S39" s="71">
        <f>'اختبارات المواد الثانوية'!J39*3</f>
        <v>0</v>
      </c>
      <c r="T39" s="74">
        <f>'التقويم المستمر'!S39*2</f>
        <v>0</v>
      </c>
      <c r="U39" s="75">
        <f t="shared" si="5"/>
        <v>0</v>
      </c>
      <c r="V39" s="76">
        <f>'اختبارات المواد الثانوية'!M39*3</f>
        <v>0</v>
      </c>
      <c r="W39" s="72">
        <f>'التقويم المستمر'!V39*2</f>
        <v>0</v>
      </c>
      <c r="X39" s="73">
        <f t="shared" si="6"/>
        <v>0</v>
      </c>
      <c r="Y39" s="76">
        <f>'اختبارات المواد الثانوية'!P39*3</f>
        <v>0</v>
      </c>
      <c r="Z39" s="74">
        <f>'التقويم المستمر'!Y39*2</f>
        <v>0</v>
      </c>
      <c r="AA39" s="75">
        <f t="shared" si="7"/>
        <v>0</v>
      </c>
      <c r="AB39" s="71">
        <f>'اختبارات المواد الثانوية'!S39*3</f>
        <v>0</v>
      </c>
      <c r="AC39" s="74">
        <f>'التقويم المستمر'!AB39*2</f>
        <v>0</v>
      </c>
      <c r="AD39" s="75">
        <f t="shared" si="8"/>
        <v>0</v>
      </c>
      <c r="AE39" s="77">
        <f t="shared" si="9"/>
        <v>7.6999999999999993</v>
      </c>
      <c r="AF39" s="78">
        <f t="shared" si="10"/>
        <v>0.85555555555555551</v>
      </c>
    </row>
    <row r="40" spans="1:32" ht="17.25" thickTop="1" thickBot="1">
      <c r="A40" s="3"/>
      <c r="B40" s="128"/>
      <c r="C40" s="186" t="str">
        <f>معلومات!C46</f>
        <v>المجموع</v>
      </c>
      <c r="D40" s="191">
        <f>SUM(D6:D39)</f>
        <v>443</v>
      </c>
      <c r="E40" s="191">
        <f>SUM(E6:E39)</f>
        <v>483</v>
      </c>
      <c r="F40" s="191">
        <f>SUM(F6:F39)</f>
        <v>185.2</v>
      </c>
      <c r="G40" s="191">
        <f>SUM(G6:G39)</f>
        <v>479</v>
      </c>
      <c r="H40" s="191">
        <f>SUM(H6:H39)</f>
        <v>0</v>
      </c>
      <c r="I40" s="191">
        <f>SUM(I6:I39)</f>
        <v>95.800000000000026</v>
      </c>
      <c r="J40" s="191">
        <f>SUM(J6:J39)</f>
        <v>390</v>
      </c>
      <c r="K40" s="191">
        <f>SUM(K6:K39)</f>
        <v>0</v>
      </c>
      <c r="L40" s="191">
        <f>SUM(L6:L39)</f>
        <v>78</v>
      </c>
      <c r="M40" s="191">
        <f>SUM(M6:M39)</f>
        <v>0</v>
      </c>
      <c r="N40" s="191">
        <f>SUM(N6:N39)</f>
        <v>0</v>
      </c>
      <c r="O40" s="191">
        <f>SUM(O6:O39)</f>
        <v>0</v>
      </c>
      <c r="P40" s="191">
        <f>SUM(P6:P39)</f>
        <v>0</v>
      </c>
      <c r="Q40" s="191">
        <f>SUM(Q6:Q39)</f>
        <v>0</v>
      </c>
      <c r="R40" s="191">
        <f>SUM(R6:R39)</f>
        <v>0</v>
      </c>
      <c r="S40" s="191">
        <f>SUM(S6:S39)</f>
        <v>0</v>
      </c>
      <c r="T40" s="191">
        <f>SUM(T6:T39)</f>
        <v>0</v>
      </c>
      <c r="U40" s="191">
        <f>SUM(U6:U39)</f>
        <v>0</v>
      </c>
      <c r="V40" s="191">
        <f>SUM(V6:V39)</f>
        <v>0</v>
      </c>
      <c r="W40" s="191">
        <f>SUM(W6:W39)</f>
        <v>0</v>
      </c>
      <c r="X40" s="191">
        <f>SUM(X6:X39)</f>
        <v>0</v>
      </c>
      <c r="Y40" s="192">
        <f>SUM(Y6:Y39)</f>
        <v>0</v>
      </c>
      <c r="Z40" s="191">
        <f>SUM(Z6:Z39)</f>
        <v>0</v>
      </c>
      <c r="AA40" s="191">
        <f>SUM(AA6:AA39)</f>
        <v>0</v>
      </c>
      <c r="AB40" s="191">
        <f>SUM(AB6:AB39)</f>
        <v>0</v>
      </c>
      <c r="AC40" s="191">
        <f>SUM(AC6:AC39)</f>
        <v>0</v>
      </c>
      <c r="AD40" s="191">
        <f>SUM(AD6:AD39)</f>
        <v>0</v>
      </c>
      <c r="AE40" s="191">
        <f>SUM(AE6:AE39)</f>
        <v>359</v>
      </c>
      <c r="AF40" s="192">
        <f>SUM(AF6:AF39)</f>
        <v>39.888888888888886</v>
      </c>
    </row>
    <row r="41" spans="1:32" ht="17.25" thickTop="1" thickBot="1">
      <c r="A41" s="3"/>
      <c r="B41" s="68">
        <f>معلومات!B46</f>
        <v>0</v>
      </c>
      <c r="C41" s="185" t="s">
        <v>7</v>
      </c>
      <c r="D41" s="193">
        <f>D40/P46</f>
        <v>11.074999999999999</v>
      </c>
      <c r="E41" s="193">
        <f>E40/P46</f>
        <v>12.074999999999999</v>
      </c>
      <c r="F41" s="194">
        <f>F40/P46</f>
        <v>4.63</v>
      </c>
      <c r="G41" s="195">
        <f>G40/P46</f>
        <v>11.975</v>
      </c>
      <c r="H41" s="195">
        <f>H40/P46</f>
        <v>0</v>
      </c>
      <c r="I41" s="190">
        <f>I40/P46</f>
        <v>2.3950000000000005</v>
      </c>
      <c r="J41" s="194">
        <f>J40/P46</f>
        <v>9.75</v>
      </c>
      <c r="K41" s="194">
        <f>K40/P46</f>
        <v>0</v>
      </c>
      <c r="L41" s="190">
        <f>L40/P46</f>
        <v>1.95</v>
      </c>
      <c r="M41" s="194">
        <f>M40/P46</f>
        <v>0</v>
      </c>
      <c r="N41" s="196">
        <f>N40/P46</f>
        <v>0</v>
      </c>
      <c r="O41" s="190">
        <f>O40/P46</f>
        <v>0</v>
      </c>
      <c r="P41" s="193">
        <f>P40/P46</f>
        <v>0</v>
      </c>
      <c r="Q41" s="194">
        <f>Q40/P46</f>
        <v>0</v>
      </c>
      <c r="R41" s="190">
        <f>R40/P46</f>
        <v>0</v>
      </c>
      <c r="S41" s="193">
        <f>S40/P46</f>
        <v>0</v>
      </c>
      <c r="T41" s="194">
        <f>T40/P46</f>
        <v>0</v>
      </c>
      <c r="U41" s="190">
        <f>U40/P46</f>
        <v>0</v>
      </c>
      <c r="V41" s="193">
        <f>V40/P46</f>
        <v>0</v>
      </c>
      <c r="W41" s="194">
        <f>W40/P46</f>
        <v>0</v>
      </c>
      <c r="X41" s="190">
        <f>X40/P46</f>
        <v>0</v>
      </c>
      <c r="Y41" s="193">
        <f>Y40/P46</f>
        <v>0</v>
      </c>
      <c r="Z41" s="193">
        <f>Z40/P46</f>
        <v>0</v>
      </c>
      <c r="AA41" s="190">
        <f>AA40/P46</f>
        <v>0</v>
      </c>
      <c r="AB41" s="193">
        <f>AB40/P46</f>
        <v>0</v>
      </c>
      <c r="AC41" s="194">
        <f>AC40/P46</f>
        <v>0</v>
      </c>
      <c r="AD41" s="190">
        <f>AD40/P46</f>
        <v>0</v>
      </c>
      <c r="AE41" s="182">
        <f>AE40/P46</f>
        <v>8.9749999999999996</v>
      </c>
      <c r="AF41" s="189">
        <f>AF40/P46</f>
        <v>0.99722222222222212</v>
      </c>
    </row>
    <row r="42" spans="1:32" ht="15.75" thickTop="1"/>
    <row r="45" spans="1:32" ht="5.25" customHeight="1"/>
    <row r="46" spans="1:32" ht="16.5" hidden="1" thickTop="1" thickBot="1">
      <c r="N46" s="267" t="str">
        <f>معلومات!I21</f>
        <v>عدد التلاميذ</v>
      </c>
      <c r="O46" s="267"/>
      <c r="P46" s="136">
        <f>معلومات!K21</f>
        <v>40</v>
      </c>
    </row>
    <row r="47" spans="1:32" ht="16.5" hidden="1" thickTop="1" thickBot="1">
      <c r="N47" s="267" t="str">
        <f>معلومات!I22</f>
        <v>عدد الذكور</v>
      </c>
      <c r="O47" s="267"/>
      <c r="P47" s="136">
        <f>معلومات!K22</f>
        <v>20</v>
      </c>
    </row>
    <row r="48" spans="1:32" ht="16.5" hidden="1" thickTop="1" thickBot="1">
      <c r="N48" s="267" t="str">
        <f>معلومات!I23</f>
        <v>عدد الاناث</v>
      </c>
      <c r="O48" s="267"/>
      <c r="P48" s="136">
        <f>معلومات!K23</f>
        <v>20</v>
      </c>
    </row>
  </sheetData>
  <sheetProtection password="C5CE" sheet="1" objects="1" scenarios="1"/>
  <mergeCells count="17">
    <mergeCell ref="H2:X2"/>
    <mergeCell ref="J4:L4"/>
    <mergeCell ref="AE4:AE5"/>
    <mergeCell ref="AF4:AF5"/>
    <mergeCell ref="Y4:AA4"/>
    <mergeCell ref="AB4:AD4"/>
    <mergeCell ref="M4:O4"/>
    <mergeCell ref="P4:R4"/>
    <mergeCell ref="S4:U4"/>
    <mergeCell ref="V4:X4"/>
    <mergeCell ref="N46:O46"/>
    <mergeCell ref="N47:O47"/>
    <mergeCell ref="N48:O48"/>
    <mergeCell ref="D4:F4"/>
    <mergeCell ref="B4:B5"/>
    <mergeCell ref="C4:C5"/>
    <mergeCell ref="G4:I4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AF46"/>
  <sheetViews>
    <sheetView rightToLeft="1" topLeftCell="K1" workbookViewId="0">
      <selection activeCell="T15" sqref="T15"/>
    </sheetView>
  </sheetViews>
  <sheetFormatPr defaultRowHeight="15"/>
  <cols>
    <col min="2" max="2" width="5.7109375" customWidth="1"/>
    <col min="3" max="3" width="15.7109375" customWidth="1"/>
    <col min="4" max="32" width="8.5703125" customWidth="1"/>
  </cols>
  <sheetData>
    <row r="1" spans="2:32" ht="15.75" thickBot="1"/>
    <row r="2" spans="2:32" ht="21.75" thickBot="1">
      <c r="D2" s="281" t="s">
        <v>71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2:32" ht="15.75" thickBot="1"/>
    <row r="4" spans="2:32" ht="17.25" thickTop="1" thickBot="1">
      <c r="B4" s="271" t="str">
        <f>'نتائج الفصل الاول'!B4:B5</f>
        <v>الرقم</v>
      </c>
      <c r="C4" s="273" t="str">
        <f>'نتائج الفصل الاول'!C4:C5</f>
        <v xml:space="preserve">الاسم  واللقب  </v>
      </c>
      <c r="D4" s="268" t="s">
        <v>13</v>
      </c>
      <c r="E4" s="269"/>
      <c r="F4" s="270"/>
      <c r="G4" s="268" t="s">
        <v>4</v>
      </c>
      <c r="H4" s="269"/>
      <c r="I4" s="270"/>
      <c r="J4" s="268" t="s">
        <v>3</v>
      </c>
      <c r="K4" s="269"/>
      <c r="L4" s="270"/>
      <c r="M4" s="262" t="s">
        <v>15</v>
      </c>
      <c r="N4" s="263"/>
      <c r="O4" s="264"/>
      <c r="P4" s="262" t="s">
        <v>16</v>
      </c>
      <c r="Q4" s="263"/>
      <c r="R4" s="264"/>
      <c r="S4" s="262" t="s">
        <v>18</v>
      </c>
      <c r="T4" s="263"/>
      <c r="U4" s="264"/>
      <c r="V4" s="262" t="s">
        <v>17</v>
      </c>
      <c r="W4" s="263"/>
      <c r="X4" s="264"/>
      <c r="Y4" s="262" t="s">
        <v>19</v>
      </c>
      <c r="Z4" s="263"/>
      <c r="AA4" s="264"/>
      <c r="AB4" s="262" t="s">
        <v>20</v>
      </c>
      <c r="AC4" s="263"/>
      <c r="AD4" s="264"/>
      <c r="AE4" s="275" t="s">
        <v>24</v>
      </c>
      <c r="AF4" s="279" t="s">
        <v>25</v>
      </c>
    </row>
    <row r="5" spans="2:32" ht="48.75" thickTop="1" thickBot="1">
      <c r="B5" s="272"/>
      <c r="C5" s="274"/>
      <c r="D5" s="109" t="s">
        <v>11</v>
      </c>
      <c r="E5" s="110" t="s">
        <v>12</v>
      </c>
      <c r="F5" s="111" t="s">
        <v>2</v>
      </c>
      <c r="G5" s="109" t="s">
        <v>11</v>
      </c>
      <c r="H5" s="110" t="s">
        <v>12</v>
      </c>
      <c r="I5" s="111" t="s">
        <v>2</v>
      </c>
      <c r="J5" s="109" t="s">
        <v>11</v>
      </c>
      <c r="K5" s="110" t="s">
        <v>12</v>
      </c>
      <c r="L5" s="111" t="s">
        <v>2</v>
      </c>
      <c r="M5" s="109" t="s">
        <v>11</v>
      </c>
      <c r="N5" s="110" t="s">
        <v>12</v>
      </c>
      <c r="O5" s="111" t="s">
        <v>2</v>
      </c>
      <c r="P5" s="109" t="s">
        <v>11</v>
      </c>
      <c r="Q5" s="110" t="s">
        <v>12</v>
      </c>
      <c r="R5" s="111" t="s">
        <v>2</v>
      </c>
      <c r="S5" s="109" t="s">
        <v>11</v>
      </c>
      <c r="T5" s="110" t="s">
        <v>12</v>
      </c>
      <c r="U5" s="111" t="s">
        <v>2</v>
      </c>
      <c r="V5" s="109" t="s">
        <v>11</v>
      </c>
      <c r="W5" s="110" t="s">
        <v>12</v>
      </c>
      <c r="X5" s="111" t="s">
        <v>2</v>
      </c>
      <c r="Y5" s="109" t="s">
        <v>11</v>
      </c>
      <c r="Z5" s="110" t="s">
        <v>12</v>
      </c>
      <c r="AA5" s="111" t="s">
        <v>2</v>
      </c>
      <c r="AB5" s="109" t="s">
        <v>11</v>
      </c>
      <c r="AC5" s="110" t="s">
        <v>12</v>
      </c>
      <c r="AD5" s="111" t="s">
        <v>2</v>
      </c>
      <c r="AE5" s="276"/>
      <c r="AF5" s="280"/>
    </row>
    <row r="6" spans="2:32" ht="17.25" thickTop="1" thickBot="1">
      <c r="B6" s="69">
        <f>'نتائج الفصل الاول'!B6</f>
        <v>1</v>
      </c>
      <c r="C6" s="70" t="str">
        <f>'نتائج الفصل الاول'!C6</f>
        <v>لبيض محمد فاروق</v>
      </c>
      <c r="D6" s="71">
        <f>'اختبارات المواد الاساسية'!T61+'اختبارات المواد الاساسية'!H115+'اختبارات المواد الاساسية'!T115</f>
        <v>0</v>
      </c>
      <c r="E6" s="72">
        <f>'التقويم المستمر'!E6</f>
        <v>0</v>
      </c>
      <c r="F6" s="73">
        <f>(E6+D6)/5</f>
        <v>0</v>
      </c>
      <c r="G6" s="71">
        <f>'اختبارات المواد الاساسية'!U61+'اختبارات المواد الاساسية'!I115+'اختبارات المواد الاساسية'!U115</f>
        <v>0</v>
      </c>
      <c r="H6" s="74">
        <f>'التقويم المستمر'!H6</f>
        <v>0</v>
      </c>
      <c r="I6" s="75">
        <f>(H6+G6)/5</f>
        <v>0</v>
      </c>
      <c r="J6" s="71">
        <f>'اختبارات المواد الاساسية'!V61+'اختبارات المواد الاساسية'!J115+'اختبارات المواد الاساسية'!V115</f>
        <v>0</v>
      </c>
      <c r="K6" s="74">
        <f>'التقويم المستمر'!K6</f>
        <v>0</v>
      </c>
      <c r="L6" s="75">
        <f>(K6+J6)/5</f>
        <v>0</v>
      </c>
      <c r="M6" s="76">
        <f>'اختبارات المواد الثانوية'!D7*3</f>
        <v>0</v>
      </c>
      <c r="N6" s="72">
        <f>'التقويم المستمر'!N6</f>
        <v>0</v>
      </c>
      <c r="O6" s="73">
        <f>(N6+M6)/5</f>
        <v>0</v>
      </c>
      <c r="P6" s="76">
        <f>'اختبارات المواد الثانوية'!G7*3</f>
        <v>0</v>
      </c>
      <c r="Q6" s="74">
        <f>'التقويم المستمر'!Q6</f>
        <v>0</v>
      </c>
      <c r="R6" s="75">
        <f>(Q6+P6)/5</f>
        <v>0</v>
      </c>
      <c r="S6" s="71">
        <f>'اختبارات المواد الثانوية'!J7*3</f>
        <v>0</v>
      </c>
      <c r="T6" s="74">
        <f>'التقويم المستمر'!T6</f>
        <v>0</v>
      </c>
      <c r="U6" s="75">
        <f>(T6+S6)/5</f>
        <v>0</v>
      </c>
      <c r="V6" s="76">
        <f>'اختبارات المواد الثانوية'!M7*3</f>
        <v>0</v>
      </c>
      <c r="W6" s="72">
        <f>'التقويم المستمر'!W6</f>
        <v>0</v>
      </c>
      <c r="X6" s="73">
        <f>(W6+V6)/5</f>
        <v>0</v>
      </c>
      <c r="Y6" s="76">
        <f>'اختبارات المواد الثانوية'!P7*3</f>
        <v>0</v>
      </c>
      <c r="Z6" s="74">
        <f>'التقويم المستمر'!Z6</f>
        <v>0</v>
      </c>
      <c r="AA6" s="75">
        <f>(Z6+Y6)/5</f>
        <v>0</v>
      </c>
      <c r="AB6" s="71">
        <f>'اختبارات المواد الثانوية'!S7*3</f>
        <v>0</v>
      </c>
      <c r="AC6" s="74">
        <f>'التقويم المستمر'!AC6</f>
        <v>0</v>
      </c>
      <c r="AD6" s="75">
        <f>(AC6+AB6)/5</f>
        <v>0</v>
      </c>
      <c r="AE6" s="87">
        <f>AD6+AA6+X6+U6+R6+O6+L6+I6+F6</f>
        <v>0</v>
      </c>
      <c r="AF6" s="88">
        <f>AE6/9</f>
        <v>0</v>
      </c>
    </row>
    <row r="7" spans="2:32" ht="17.25" thickTop="1" thickBot="1">
      <c r="B7" s="63">
        <f>'نتائج الفصل الاول'!B7</f>
        <v>2</v>
      </c>
      <c r="C7" s="66" t="str">
        <f>'نتائج الفصل الاول'!C7</f>
        <v xml:space="preserve"> ربوح أسامة</v>
      </c>
      <c r="D7" s="71">
        <f>'اختبارات المواد الاساسية'!T62+'اختبارات المواد الاساسية'!H116+'اختبارات المواد الاساسية'!T116</f>
        <v>0</v>
      </c>
      <c r="E7" s="72">
        <f>'التقويم المستمر'!E7</f>
        <v>0</v>
      </c>
      <c r="F7" s="73">
        <f t="shared" ref="F7:F39" si="0">(E7+D7)/5</f>
        <v>0</v>
      </c>
      <c r="G7" s="71">
        <f>'اختبارات المواد الاساسية'!U62+'اختبارات المواد الاساسية'!I116+'اختبارات المواد الاساسية'!U116</f>
        <v>0</v>
      </c>
      <c r="H7" s="74">
        <f>'التقويم المستمر'!H7</f>
        <v>0</v>
      </c>
      <c r="I7" s="75">
        <f t="shared" ref="I7:I39" si="1">(H7+G7)/5</f>
        <v>0</v>
      </c>
      <c r="J7" s="71">
        <f>'اختبارات المواد الاساسية'!V62+'اختبارات المواد الاساسية'!J116+'اختبارات المواد الاساسية'!V116</f>
        <v>0</v>
      </c>
      <c r="K7" s="74">
        <f>'التقويم المستمر'!K7</f>
        <v>0</v>
      </c>
      <c r="L7" s="75">
        <f t="shared" ref="L7:L39" si="2">(K7+J7)/5</f>
        <v>0</v>
      </c>
      <c r="M7" s="76">
        <f>'اختبارات المواد الثانوية'!D8*3</f>
        <v>0</v>
      </c>
      <c r="N7" s="72">
        <f>'التقويم المستمر'!N7</f>
        <v>0</v>
      </c>
      <c r="O7" s="73">
        <f t="shared" ref="O7:O39" si="3">(N7+M7)/5</f>
        <v>0</v>
      </c>
      <c r="P7" s="76">
        <f>'اختبارات المواد الثانوية'!G8*3</f>
        <v>0</v>
      </c>
      <c r="Q7" s="74">
        <f>'التقويم المستمر'!Q7</f>
        <v>0</v>
      </c>
      <c r="R7" s="75">
        <f t="shared" ref="R7:R39" si="4">(Q7+P7)/5</f>
        <v>0</v>
      </c>
      <c r="S7" s="71">
        <f>'اختبارات المواد الثانوية'!J8*3</f>
        <v>0</v>
      </c>
      <c r="T7" s="74">
        <f>'التقويم المستمر'!T7</f>
        <v>0</v>
      </c>
      <c r="U7" s="75">
        <f t="shared" ref="U7:U39" si="5">(T7+S7)/5</f>
        <v>0</v>
      </c>
      <c r="V7" s="76">
        <f>'اختبارات المواد الثانوية'!M8*3</f>
        <v>0</v>
      </c>
      <c r="W7" s="72">
        <f>'التقويم المستمر'!W7</f>
        <v>0</v>
      </c>
      <c r="X7" s="73">
        <f t="shared" ref="X7:X39" si="6">(W7+V7)/5</f>
        <v>0</v>
      </c>
      <c r="Y7" s="76">
        <f>'اختبارات المواد الثانوية'!P8*3</f>
        <v>0</v>
      </c>
      <c r="Z7" s="74">
        <f>'التقويم المستمر'!Z7</f>
        <v>0</v>
      </c>
      <c r="AA7" s="75">
        <f t="shared" ref="AA7:AA39" si="7">(Z7+Y7)/5</f>
        <v>0</v>
      </c>
      <c r="AB7" s="71">
        <f>'اختبارات المواد الثانوية'!S8*3</f>
        <v>0</v>
      </c>
      <c r="AC7" s="74">
        <f>'التقويم المستمر'!AC7</f>
        <v>0</v>
      </c>
      <c r="AD7" s="75">
        <f t="shared" ref="AD7:AD39" si="8">(AC7+AB7)/5</f>
        <v>0</v>
      </c>
      <c r="AE7" s="87">
        <f t="shared" ref="AE7:AE39" si="9">AD7+AA7+X7+U7+R7+O7+L7+I7+F7</f>
        <v>0</v>
      </c>
      <c r="AF7" s="88">
        <f t="shared" ref="AF7:AF39" si="10">AE7/9</f>
        <v>0</v>
      </c>
    </row>
    <row r="8" spans="2:32" ht="17.25" thickTop="1" thickBot="1">
      <c r="B8" s="63">
        <f>'نتائج الفصل الاول'!B8</f>
        <v>3</v>
      </c>
      <c r="C8" s="66" t="str">
        <f>'نتائج الفصل الاول'!C8</f>
        <v>داودي لخضر</v>
      </c>
      <c r="D8" s="71">
        <f>'اختبارات المواد الاساسية'!T63+'اختبارات المواد الاساسية'!H117+'اختبارات المواد الاساسية'!T117</f>
        <v>0</v>
      </c>
      <c r="E8" s="72">
        <f>'التقويم المستمر'!E8</f>
        <v>0</v>
      </c>
      <c r="F8" s="73">
        <f t="shared" si="0"/>
        <v>0</v>
      </c>
      <c r="G8" s="71">
        <f>'اختبارات المواد الاساسية'!U63+'اختبارات المواد الاساسية'!I117+'اختبارات المواد الاساسية'!U117</f>
        <v>0</v>
      </c>
      <c r="H8" s="74">
        <f>'التقويم المستمر'!H8</f>
        <v>0</v>
      </c>
      <c r="I8" s="75">
        <f t="shared" si="1"/>
        <v>0</v>
      </c>
      <c r="J8" s="71">
        <f>'اختبارات المواد الاساسية'!V63+'اختبارات المواد الاساسية'!J117+'اختبارات المواد الاساسية'!V117</f>
        <v>0</v>
      </c>
      <c r="K8" s="74">
        <f>'التقويم المستمر'!K8</f>
        <v>0</v>
      </c>
      <c r="L8" s="75">
        <f t="shared" si="2"/>
        <v>0</v>
      </c>
      <c r="M8" s="76">
        <f>'اختبارات المواد الثانوية'!D9*3</f>
        <v>0</v>
      </c>
      <c r="N8" s="72">
        <f>'التقويم المستمر'!N8</f>
        <v>0</v>
      </c>
      <c r="O8" s="73">
        <f t="shared" si="3"/>
        <v>0</v>
      </c>
      <c r="P8" s="76">
        <f>'اختبارات المواد الثانوية'!G9*3</f>
        <v>0</v>
      </c>
      <c r="Q8" s="74">
        <f>'التقويم المستمر'!Q8</f>
        <v>0</v>
      </c>
      <c r="R8" s="75">
        <f t="shared" si="4"/>
        <v>0</v>
      </c>
      <c r="S8" s="71">
        <f>'اختبارات المواد الثانوية'!J9*3</f>
        <v>0</v>
      </c>
      <c r="T8" s="74">
        <f>'التقويم المستمر'!T8</f>
        <v>0</v>
      </c>
      <c r="U8" s="75">
        <f t="shared" si="5"/>
        <v>0</v>
      </c>
      <c r="V8" s="76">
        <f>'اختبارات المواد الثانوية'!M9*3</f>
        <v>0</v>
      </c>
      <c r="W8" s="72">
        <f>'التقويم المستمر'!W8</f>
        <v>0</v>
      </c>
      <c r="X8" s="73">
        <f t="shared" si="6"/>
        <v>0</v>
      </c>
      <c r="Y8" s="76">
        <f>'اختبارات المواد الثانوية'!P9*3</f>
        <v>0</v>
      </c>
      <c r="Z8" s="74">
        <f>'التقويم المستمر'!Z8</f>
        <v>0</v>
      </c>
      <c r="AA8" s="75">
        <f t="shared" si="7"/>
        <v>0</v>
      </c>
      <c r="AB8" s="71">
        <f>'اختبارات المواد الثانوية'!S9*3</f>
        <v>0</v>
      </c>
      <c r="AC8" s="74">
        <f>'التقويم المستمر'!AC8</f>
        <v>0</v>
      </c>
      <c r="AD8" s="75">
        <f t="shared" si="8"/>
        <v>0</v>
      </c>
      <c r="AE8" s="87">
        <f t="shared" si="9"/>
        <v>0</v>
      </c>
      <c r="AF8" s="88">
        <f t="shared" si="10"/>
        <v>0</v>
      </c>
    </row>
    <row r="9" spans="2:32" ht="17.25" thickTop="1" thickBot="1">
      <c r="B9" s="63">
        <f>'نتائج الفصل الاول'!B9</f>
        <v>4</v>
      </c>
      <c r="C9" s="66" t="str">
        <f>'نتائج الفصل الاول'!C9</f>
        <v>زرقين هارون</v>
      </c>
      <c r="D9" s="71">
        <f>'اختبارات المواد الاساسية'!T64+'اختبارات المواد الاساسية'!H118+'اختبارات المواد الاساسية'!T118</f>
        <v>0</v>
      </c>
      <c r="E9" s="72">
        <f>'التقويم المستمر'!E9</f>
        <v>0</v>
      </c>
      <c r="F9" s="73">
        <f t="shared" si="0"/>
        <v>0</v>
      </c>
      <c r="G9" s="71">
        <f>'اختبارات المواد الاساسية'!U64+'اختبارات المواد الاساسية'!I118+'اختبارات المواد الاساسية'!U118</f>
        <v>0</v>
      </c>
      <c r="H9" s="74">
        <f>'التقويم المستمر'!H9</f>
        <v>0</v>
      </c>
      <c r="I9" s="75">
        <f t="shared" si="1"/>
        <v>0</v>
      </c>
      <c r="J9" s="71">
        <f>'اختبارات المواد الاساسية'!V64+'اختبارات المواد الاساسية'!J118+'اختبارات المواد الاساسية'!V118</f>
        <v>0</v>
      </c>
      <c r="K9" s="74">
        <f>'التقويم المستمر'!K9</f>
        <v>0</v>
      </c>
      <c r="L9" s="75">
        <f t="shared" si="2"/>
        <v>0</v>
      </c>
      <c r="M9" s="76">
        <f>'اختبارات المواد الثانوية'!D10*3</f>
        <v>0</v>
      </c>
      <c r="N9" s="72">
        <f>'التقويم المستمر'!N9</f>
        <v>0</v>
      </c>
      <c r="O9" s="73">
        <f t="shared" si="3"/>
        <v>0</v>
      </c>
      <c r="P9" s="76">
        <f>'اختبارات المواد الثانوية'!G10*3</f>
        <v>0</v>
      </c>
      <c r="Q9" s="74">
        <f>'التقويم المستمر'!Q9</f>
        <v>0</v>
      </c>
      <c r="R9" s="75">
        <f t="shared" si="4"/>
        <v>0</v>
      </c>
      <c r="S9" s="71">
        <f>'اختبارات المواد الثانوية'!J10*3</f>
        <v>0</v>
      </c>
      <c r="T9" s="74">
        <f>'التقويم المستمر'!T9</f>
        <v>0</v>
      </c>
      <c r="U9" s="75">
        <f t="shared" si="5"/>
        <v>0</v>
      </c>
      <c r="V9" s="76">
        <f>'اختبارات المواد الثانوية'!M10*3</f>
        <v>0</v>
      </c>
      <c r="W9" s="72">
        <f>'التقويم المستمر'!W9</f>
        <v>0</v>
      </c>
      <c r="X9" s="73">
        <f t="shared" si="6"/>
        <v>0</v>
      </c>
      <c r="Y9" s="76">
        <f>'اختبارات المواد الثانوية'!P10*3</f>
        <v>0</v>
      </c>
      <c r="Z9" s="74">
        <f>'التقويم المستمر'!Z9</f>
        <v>0</v>
      </c>
      <c r="AA9" s="75">
        <f t="shared" si="7"/>
        <v>0</v>
      </c>
      <c r="AB9" s="71">
        <f>'اختبارات المواد الثانوية'!S10*3</f>
        <v>0</v>
      </c>
      <c r="AC9" s="74">
        <f>'التقويم المستمر'!AC9</f>
        <v>0</v>
      </c>
      <c r="AD9" s="75">
        <f t="shared" si="8"/>
        <v>0</v>
      </c>
      <c r="AE9" s="87">
        <f t="shared" si="9"/>
        <v>0</v>
      </c>
      <c r="AF9" s="88">
        <f t="shared" si="10"/>
        <v>0</v>
      </c>
    </row>
    <row r="10" spans="2:32" ht="17.25" thickTop="1" thickBot="1">
      <c r="B10" s="63">
        <f>'نتائج الفصل الاول'!B10</f>
        <v>5</v>
      </c>
      <c r="C10" s="66" t="str">
        <f>'نتائج الفصل الاول'!C10</f>
        <v>بن عسلون سعد</v>
      </c>
      <c r="D10" s="71">
        <f>'اختبارات المواد الاساسية'!T65+'اختبارات المواد الاساسية'!H119+'اختبارات المواد الاساسية'!T119</f>
        <v>0</v>
      </c>
      <c r="E10" s="72">
        <f>'التقويم المستمر'!E10</f>
        <v>0</v>
      </c>
      <c r="F10" s="73">
        <f t="shared" si="0"/>
        <v>0</v>
      </c>
      <c r="G10" s="71">
        <f>'اختبارات المواد الاساسية'!U65+'اختبارات المواد الاساسية'!I119+'اختبارات المواد الاساسية'!U119</f>
        <v>0</v>
      </c>
      <c r="H10" s="74">
        <f>'التقويم المستمر'!H10</f>
        <v>0</v>
      </c>
      <c r="I10" s="75">
        <f t="shared" si="1"/>
        <v>0</v>
      </c>
      <c r="J10" s="71">
        <f>'اختبارات المواد الاساسية'!V65+'اختبارات المواد الاساسية'!J119+'اختبارات المواد الاساسية'!V119</f>
        <v>0</v>
      </c>
      <c r="K10" s="74">
        <f>'التقويم المستمر'!K10</f>
        <v>0</v>
      </c>
      <c r="L10" s="75">
        <f t="shared" si="2"/>
        <v>0</v>
      </c>
      <c r="M10" s="76">
        <f>'اختبارات المواد الثانوية'!D11*3</f>
        <v>0</v>
      </c>
      <c r="N10" s="72">
        <f>'التقويم المستمر'!N10</f>
        <v>0</v>
      </c>
      <c r="O10" s="73">
        <f t="shared" si="3"/>
        <v>0</v>
      </c>
      <c r="P10" s="76">
        <f>'اختبارات المواد الثانوية'!G11*3</f>
        <v>0</v>
      </c>
      <c r="Q10" s="74">
        <f>'التقويم المستمر'!Q10</f>
        <v>0</v>
      </c>
      <c r="R10" s="75">
        <f t="shared" si="4"/>
        <v>0</v>
      </c>
      <c r="S10" s="71">
        <f>'اختبارات المواد الثانوية'!J11*3</f>
        <v>0</v>
      </c>
      <c r="T10" s="74">
        <f>'التقويم المستمر'!T10</f>
        <v>0</v>
      </c>
      <c r="U10" s="75">
        <f t="shared" si="5"/>
        <v>0</v>
      </c>
      <c r="V10" s="76">
        <f>'اختبارات المواد الثانوية'!M11*3</f>
        <v>0</v>
      </c>
      <c r="W10" s="72">
        <f>'التقويم المستمر'!W10</f>
        <v>0</v>
      </c>
      <c r="X10" s="73">
        <f t="shared" si="6"/>
        <v>0</v>
      </c>
      <c r="Y10" s="76">
        <f>'اختبارات المواد الثانوية'!P11*3</f>
        <v>0</v>
      </c>
      <c r="Z10" s="74">
        <f>'التقويم المستمر'!Z10</f>
        <v>0</v>
      </c>
      <c r="AA10" s="75">
        <f t="shared" si="7"/>
        <v>0</v>
      </c>
      <c r="AB10" s="71">
        <f>'اختبارات المواد الثانوية'!S11*3</f>
        <v>0</v>
      </c>
      <c r="AC10" s="74">
        <f>'التقويم المستمر'!AC10</f>
        <v>0</v>
      </c>
      <c r="AD10" s="75">
        <f t="shared" si="8"/>
        <v>0</v>
      </c>
      <c r="AE10" s="87">
        <f t="shared" si="9"/>
        <v>0</v>
      </c>
      <c r="AF10" s="88">
        <f t="shared" si="10"/>
        <v>0</v>
      </c>
    </row>
    <row r="11" spans="2:32" ht="17.25" thickTop="1" thickBot="1">
      <c r="B11" s="63">
        <f>'نتائج الفصل الاول'!B11</f>
        <v>6</v>
      </c>
      <c r="C11" s="66" t="str">
        <f>'نتائج الفصل الاول'!C11</f>
        <v>مزياني محمد مؤنس</v>
      </c>
      <c r="D11" s="71">
        <f>'اختبارات المواد الاساسية'!T66+'اختبارات المواد الاساسية'!H120+'اختبارات المواد الاساسية'!T120</f>
        <v>0</v>
      </c>
      <c r="E11" s="72">
        <f>'التقويم المستمر'!E11</f>
        <v>0</v>
      </c>
      <c r="F11" s="73">
        <f t="shared" si="0"/>
        <v>0</v>
      </c>
      <c r="G11" s="71">
        <f>'اختبارات المواد الاساسية'!U66+'اختبارات المواد الاساسية'!I120+'اختبارات المواد الاساسية'!U120</f>
        <v>0</v>
      </c>
      <c r="H11" s="74">
        <f>'التقويم المستمر'!H11</f>
        <v>0</v>
      </c>
      <c r="I11" s="75">
        <f t="shared" si="1"/>
        <v>0</v>
      </c>
      <c r="J11" s="71">
        <f>'اختبارات المواد الاساسية'!V66+'اختبارات المواد الاساسية'!J120+'اختبارات المواد الاساسية'!V120</f>
        <v>0</v>
      </c>
      <c r="K11" s="74">
        <f>'التقويم المستمر'!K11</f>
        <v>0</v>
      </c>
      <c r="L11" s="75">
        <f t="shared" si="2"/>
        <v>0</v>
      </c>
      <c r="M11" s="76">
        <f>'اختبارات المواد الثانوية'!D12*3</f>
        <v>0</v>
      </c>
      <c r="N11" s="72">
        <f>'التقويم المستمر'!N11</f>
        <v>0</v>
      </c>
      <c r="O11" s="73">
        <f t="shared" si="3"/>
        <v>0</v>
      </c>
      <c r="P11" s="76">
        <f>'اختبارات المواد الثانوية'!G12*3</f>
        <v>0</v>
      </c>
      <c r="Q11" s="74">
        <f>'التقويم المستمر'!Q11</f>
        <v>0</v>
      </c>
      <c r="R11" s="75">
        <f t="shared" si="4"/>
        <v>0</v>
      </c>
      <c r="S11" s="71">
        <f>'اختبارات المواد الثانوية'!J12*3</f>
        <v>0</v>
      </c>
      <c r="T11" s="74">
        <f>'التقويم المستمر'!T11</f>
        <v>0</v>
      </c>
      <c r="U11" s="75">
        <f t="shared" si="5"/>
        <v>0</v>
      </c>
      <c r="V11" s="76">
        <f>'اختبارات المواد الثانوية'!M12*3</f>
        <v>0</v>
      </c>
      <c r="W11" s="72">
        <f>'التقويم المستمر'!W11</f>
        <v>0</v>
      </c>
      <c r="X11" s="73">
        <f t="shared" si="6"/>
        <v>0</v>
      </c>
      <c r="Y11" s="76">
        <f>'اختبارات المواد الثانوية'!P12*3</f>
        <v>0</v>
      </c>
      <c r="Z11" s="74">
        <f>'التقويم المستمر'!Z11</f>
        <v>0</v>
      </c>
      <c r="AA11" s="75">
        <f t="shared" si="7"/>
        <v>0</v>
      </c>
      <c r="AB11" s="71">
        <f>'اختبارات المواد الثانوية'!S12*3</f>
        <v>0</v>
      </c>
      <c r="AC11" s="74">
        <f>'التقويم المستمر'!AC11</f>
        <v>0</v>
      </c>
      <c r="AD11" s="75">
        <f t="shared" si="8"/>
        <v>0</v>
      </c>
      <c r="AE11" s="87">
        <f t="shared" si="9"/>
        <v>0</v>
      </c>
      <c r="AF11" s="88">
        <f t="shared" si="10"/>
        <v>0</v>
      </c>
    </row>
    <row r="12" spans="2:32" ht="17.25" thickTop="1" thickBot="1">
      <c r="B12" s="63">
        <f>'نتائج الفصل الاول'!B12</f>
        <v>7</v>
      </c>
      <c r="C12" s="66" t="str">
        <f>'نتائج الفصل الاول'!C12</f>
        <v>حرز الله طارق</v>
      </c>
      <c r="D12" s="71">
        <f>'اختبارات المواد الاساسية'!T67+'اختبارات المواد الاساسية'!H121+'اختبارات المواد الاساسية'!T121</f>
        <v>0</v>
      </c>
      <c r="E12" s="72">
        <f>'التقويم المستمر'!E12</f>
        <v>0</v>
      </c>
      <c r="F12" s="73">
        <f t="shared" si="0"/>
        <v>0</v>
      </c>
      <c r="G12" s="71">
        <f>'اختبارات المواد الاساسية'!U67+'اختبارات المواد الاساسية'!I121+'اختبارات المواد الاساسية'!U121</f>
        <v>0</v>
      </c>
      <c r="H12" s="74">
        <f>'التقويم المستمر'!H12</f>
        <v>0</v>
      </c>
      <c r="I12" s="75">
        <f t="shared" si="1"/>
        <v>0</v>
      </c>
      <c r="J12" s="71">
        <f>'اختبارات المواد الاساسية'!V67+'اختبارات المواد الاساسية'!J121+'اختبارات المواد الاساسية'!V121</f>
        <v>0</v>
      </c>
      <c r="K12" s="74">
        <f>'التقويم المستمر'!K12</f>
        <v>0</v>
      </c>
      <c r="L12" s="75">
        <f t="shared" si="2"/>
        <v>0</v>
      </c>
      <c r="M12" s="76">
        <f>'اختبارات المواد الثانوية'!D13*3</f>
        <v>0</v>
      </c>
      <c r="N12" s="72">
        <f>'التقويم المستمر'!N12</f>
        <v>0</v>
      </c>
      <c r="O12" s="73">
        <f t="shared" si="3"/>
        <v>0</v>
      </c>
      <c r="P12" s="76">
        <f>'اختبارات المواد الثانوية'!G13*3</f>
        <v>0</v>
      </c>
      <c r="Q12" s="74">
        <f>'التقويم المستمر'!Q12</f>
        <v>0</v>
      </c>
      <c r="R12" s="75">
        <f t="shared" si="4"/>
        <v>0</v>
      </c>
      <c r="S12" s="71">
        <f>'اختبارات المواد الثانوية'!J13*3</f>
        <v>0</v>
      </c>
      <c r="T12" s="74">
        <f>'التقويم المستمر'!T12</f>
        <v>0</v>
      </c>
      <c r="U12" s="75">
        <f t="shared" si="5"/>
        <v>0</v>
      </c>
      <c r="V12" s="76">
        <f>'اختبارات المواد الثانوية'!M13*3</f>
        <v>0</v>
      </c>
      <c r="W12" s="72">
        <f>'التقويم المستمر'!W12</f>
        <v>0</v>
      </c>
      <c r="X12" s="73">
        <f t="shared" si="6"/>
        <v>0</v>
      </c>
      <c r="Y12" s="76">
        <f>'اختبارات المواد الثانوية'!P13*3</f>
        <v>0</v>
      </c>
      <c r="Z12" s="74">
        <f>'التقويم المستمر'!Z12</f>
        <v>0</v>
      </c>
      <c r="AA12" s="75">
        <f t="shared" si="7"/>
        <v>0</v>
      </c>
      <c r="AB12" s="71">
        <f>'اختبارات المواد الثانوية'!S13*3</f>
        <v>0</v>
      </c>
      <c r="AC12" s="74">
        <f>'التقويم المستمر'!AC12</f>
        <v>0</v>
      </c>
      <c r="AD12" s="75">
        <f t="shared" si="8"/>
        <v>0</v>
      </c>
      <c r="AE12" s="87">
        <f t="shared" si="9"/>
        <v>0</v>
      </c>
      <c r="AF12" s="88">
        <f t="shared" si="10"/>
        <v>0</v>
      </c>
    </row>
    <row r="13" spans="2:32" ht="17.25" thickTop="1" thickBot="1">
      <c r="B13" s="63">
        <f>'نتائج الفصل الاول'!B13</f>
        <v>8</v>
      </c>
      <c r="C13" s="66" t="str">
        <f>'نتائج الفصل الاول'!C13</f>
        <v>شرماط عمر</v>
      </c>
      <c r="D13" s="71">
        <f>'اختبارات المواد الاساسية'!T68+'اختبارات المواد الاساسية'!H122+'اختبارات المواد الاساسية'!T122</f>
        <v>0</v>
      </c>
      <c r="E13" s="72">
        <f>'التقويم المستمر'!E13</f>
        <v>0</v>
      </c>
      <c r="F13" s="73">
        <f t="shared" si="0"/>
        <v>0</v>
      </c>
      <c r="G13" s="71">
        <f>'اختبارات المواد الاساسية'!U68+'اختبارات المواد الاساسية'!I122+'اختبارات المواد الاساسية'!U122</f>
        <v>0</v>
      </c>
      <c r="H13" s="74">
        <f>'التقويم المستمر'!H13</f>
        <v>0</v>
      </c>
      <c r="I13" s="75">
        <f t="shared" si="1"/>
        <v>0</v>
      </c>
      <c r="J13" s="71">
        <f>'اختبارات المواد الاساسية'!V68+'اختبارات المواد الاساسية'!J122+'اختبارات المواد الاساسية'!V122</f>
        <v>0</v>
      </c>
      <c r="K13" s="74">
        <f>'التقويم المستمر'!K13</f>
        <v>0</v>
      </c>
      <c r="L13" s="75">
        <f t="shared" si="2"/>
        <v>0</v>
      </c>
      <c r="M13" s="76">
        <f>'اختبارات المواد الثانوية'!D14*3</f>
        <v>0</v>
      </c>
      <c r="N13" s="72">
        <f>'التقويم المستمر'!N13</f>
        <v>0</v>
      </c>
      <c r="O13" s="73">
        <f t="shared" si="3"/>
        <v>0</v>
      </c>
      <c r="P13" s="76">
        <f>'اختبارات المواد الثانوية'!G14*3</f>
        <v>0</v>
      </c>
      <c r="Q13" s="74">
        <f>'التقويم المستمر'!Q13</f>
        <v>0</v>
      </c>
      <c r="R13" s="75">
        <f t="shared" si="4"/>
        <v>0</v>
      </c>
      <c r="S13" s="71">
        <f>'اختبارات المواد الثانوية'!J14*3</f>
        <v>0</v>
      </c>
      <c r="T13" s="74">
        <f>'التقويم المستمر'!T13</f>
        <v>0</v>
      </c>
      <c r="U13" s="75">
        <f t="shared" si="5"/>
        <v>0</v>
      </c>
      <c r="V13" s="76">
        <f>'اختبارات المواد الثانوية'!M14*3</f>
        <v>0</v>
      </c>
      <c r="W13" s="72">
        <f>'التقويم المستمر'!W13</f>
        <v>0</v>
      </c>
      <c r="X13" s="73">
        <f t="shared" si="6"/>
        <v>0</v>
      </c>
      <c r="Y13" s="76">
        <f>'اختبارات المواد الثانوية'!P14*3</f>
        <v>0</v>
      </c>
      <c r="Z13" s="74">
        <f>'التقويم المستمر'!Z13</f>
        <v>0</v>
      </c>
      <c r="AA13" s="75">
        <f t="shared" si="7"/>
        <v>0</v>
      </c>
      <c r="AB13" s="71">
        <f>'اختبارات المواد الثانوية'!S14*3</f>
        <v>0</v>
      </c>
      <c r="AC13" s="74">
        <f>'التقويم المستمر'!AC13</f>
        <v>0</v>
      </c>
      <c r="AD13" s="75">
        <f t="shared" si="8"/>
        <v>0</v>
      </c>
      <c r="AE13" s="87">
        <f t="shared" si="9"/>
        <v>0</v>
      </c>
      <c r="AF13" s="88">
        <f t="shared" si="10"/>
        <v>0</v>
      </c>
    </row>
    <row r="14" spans="2:32" ht="17.25" thickTop="1" thickBot="1">
      <c r="B14" s="63">
        <f>'نتائج الفصل الاول'!B14</f>
        <v>9</v>
      </c>
      <c r="C14" s="66" t="str">
        <f>'نتائج الفصل الاول'!C14</f>
        <v>عرعور هيثم</v>
      </c>
      <c r="D14" s="71">
        <f>'اختبارات المواد الاساسية'!T69+'اختبارات المواد الاساسية'!H123+'اختبارات المواد الاساسية'!T123</f>
        <v>0</v>
      </c>
      <c r="E14" s="72">
        <f>'التقويم المستمر'!E14</f>
        <v>0</v>
      </c>
      <c r="F14" s="73">
        <f t="shared" si="0"/>
        <v>0</v>
      </c>
      <c r="G14" s="71">
        <f>'اختبارات المواد الاساسية'!U69+'اختبارات المواد الاساسية'!I123+'اختبارات المواد الاساسية'!U123</f>
        <v>0</v>
      </c>
      <c r="H14" s="74">
        <f>'التقويم المستمر'!H14</f>
        <v>0</v>
      </c>
      <c r="I14" s="75">
        <f t="shared" si="1"/>
        <v>0</v>
      </c>
      <c r="J14" s="71">
        <f>'اختبارات المواد الاساسية'!V69+'اختبارات المواد الاساسية'!J123+'اختبارات المواد الاساسية'!V123</f>
        <v>0</v>
      </c>
      <c r="K14" s="74">
        <f>'التقويم المستمر'!K14</f>
        <v>0</v>
      </c>
      <c r="L14" s="75">
        <f t="shared" si="2"/>
        <v>0</v>
      </c>
      <c r="M14" s="76">
        <f>'اختبارات المواد الثانوية'!D15*3</f>
        <v>0</v>
      </c>
      <c r="N14" s="72">
        <f>'التقويم المستمر'!N14</f>
        <v>0</v>
      </c>
      <c r="O14" s="73">
        <f t="shared" si="3"/>
        <v>0</v>
      </c>
      <c r="P14" s="76">
        <f>'اختبارات المواد الثانوية'!G15*3</f>
        <v>0</v>
      </c>
      <c r="Q14" s="74">
        <f>'التقويم المستمر'!Q14</f>
        <v>0</v>
      </c>
      <c r="R14" s="75">
        <f t="shared" si="4"/>
        <v>0</v>
      </c>
      <c r="S14" s="71">
        <f>'اختبارات المواد الثانوية'!J15*3</f>
        <v>0</v>
      </c>
      <c r="T14" s="74">
        <f>'التقويم المستمر'!T14</f>
        <v>0</v>
      </c>
      <c r="U14" s="75">
        <f t="shared" si="5"/>
        <v>0</v>
      </c>
      <c r="V14" s="76">
        <f>'اختبارات المواد الثانوية'!M15*3</f>
        <v>0</v>
      </c>
      <c r="W14" s="72">
        <f>'التقويم المستمر'!W14</f>
        <v>0</v>
      </c>
      <c r="X14" s="73">
        <f t="shared" si="6"/>
        <v>0</v>
      </c>
      <c r="Y14" s="76">
        <f>'اختبارات المواد الثانوية'!P15*3</f>
        <v>0</v>
      </c>
      <c r="Z14" s="74">
        <f>'التقويم المستمر'!Z14</f>
        <v>0</v>
      </c>
      <c r="AA14" s="75">
        <f t="shared" si="7"/>
        <v>0</v>
      </c>
      <c r="AB14" s="71">
        <f>'اختبارات المواد الثانوية'!S15*3</f>
        <v>0</v>
      </c>
      <c r="AC14" s="74">
        <f>'التقويم المستمر'!AC14</f>
        <v>0</v>
      </c>
      <c r="AD14" s="75">
        <f t="shared" si="8"/>
        <v>0</v>
      </c>
      <c r="AE14" s="87">
        <f t="shared" si="9"/>
        <v>0</v>
      </c>
      <c r="AF14" s="88">
        <f t="shared" si="10"/>
        <v>0</v>
      </c>
    </row>
    <row r="15" spans="2:32" ht="17.25" thickTop="1" thickBot="1">
      <c r="B15" s="63">
        <f>'نتائج الفصل الاول'!B15</f>
        <v>10</v>
      </c>
      <c r="C15" s="66" t="str">
        <f>'نتائج الفصل الاول'!C15</f>
        <v xml:space="preserve">غنومات بن عيسى </v>
      </c>
      <c r="D15" s="71">
        <f>'اختبارات المواد الاساسية'!T70+'اختبارات المواد الاساسية'!H124+'اختبارات المواد الاساسية'!T124</f>
        <v>0</v>
      </c>
      <c r="E15" s="72">
        <f>'التقويم المستمر'!E15</f>
        <v>0</v>
      </c>
      <c r="F15" s="73">
        <f t="shared" si="0"/>
        <v>0</v>
      </c>
      <c r="G15" s="71">
        <f>'اختبارات المواد الاساسية'!U70+'اختبارات المواد الاساسية'!I124+'اختبارات المواد الاساسية'!U124</f>
        <v>0</v>
      </c>
      <c r="H15" s="74">
        <f>'التقويم المستمر'!H15</f>
        <v>0</v>
      </c>
      <c r="I15" s="75">
        <f t="shared" si="1"/>
        <v>0</v>
      </c>
      <c r="J15" s="71">
        <f>'اختبارات المواد الاساسية'!V70+'اختبارات المواد الاساسية'!J124+'اختبارات المواد الاساسية'!V124</f>
        <v>0</v>
      </c>
      <c r="K15" s="74">
        <f>'التقويم المستمر'!K15</f>
        <v>0</v>
      </c>
      <c r="L15" s="75">
        <f t="shared" si="2"/>
        <v>0</v>
      </c>
      <c r="M15" s="76">
        <f>'اختبارات المواد الثانوية'!D16*3</f>
        <v>0</v>
      </c>
      <c r="N15" s="72">
        <f>'التقويم المستمر'!N15</f>
        <v>0</v>
      </c>
      <c r="O15" s="73">
        <f t="shared" si="3"/>
        <v>0</v>
      </c>
      <c r="P15" s="76">
        <f>'اختبارات المواد الثانوية'!G16*3</f>
        <v>0</v>
      </c>
      <c r="Q15" s="74">
        <f>'التقويم المستمر'!Q15</f>
        <v>0</v>
      </c>
      <c r="R15" s="75">
        <f t="shared" si="4"/>
        <v>0</v>
      </c>
      <c r="S15" s="71">
        <f>'اختبارات المواد الثانوية'!J16*3</f>
        <v>0</v>
      </c>
      <c r="T15" s="74">
        <f>'التقويم المستمر'!T15</f>
        <v>0</v>
      </c>
      <c r="U15" s="75">
        <f t="shared" si="5"/>
        <v>0</v>
      </c>
      <c r="V15" s="76">
        <f>'اختبارات المواد الثانوية'!M16*3</f>
        <v>0</v>
      </c>
      <c r="W15" s="72">
        <f>'التقويم المستمر'!W15</f>
        <v>0</v>
      </c>
      <c r="X15" s="73">
        <f t="shared" si="6"/>
        <v>0</v>
      </c>
      <c r="Y15" s="76">
        <f>'اختبارات المواد الثانوية'!P16*3</f>
        <v>0</v>
      </c>
      <c r="Z15" s="74">
        <f>'التقويم المستمر'!Z15</f>
        <v>0</v>
      </c>
      <c r="AA15" s="75">
        <f t="shared" si="7"/>
        <v>0</v>
      </c>
      <c r="AB15" s="71">
        <f>'اختبارات المواد الثانوية'!S16*3</f>
        <v>0</v>
      </c>
      <c r="AC15" s="74">
        <f>'التقويم المستمر'!AC15</f>
        <v>0</v>
      </c>
      <c r="AD15" s="75">
        <f t="shared" si="8"/>
        <v>0</v>
      </c>
      <c r="AE15" s="87">
        <f t="shared" si="9"/>
        <v>0</v>
      </c>
      <c r="AF15" s="88">
        <f t="shared" si="10"/>
        <v>0</v>
      </c>
    </row>
    <row r="16" spans="2:32" ht="17.25" thickTop="1" thickBot="1">
      <c r="B16" s="63">
        <f>'نتائج الفصل الاول'!B16</f>
        <v>11</v>
      </c>
      <c r="C16" s="66" t="str">
        <f>'نتائج الفصل الاول'!C16</f>
        <v>بقة  احمد</v>
      </c>
      <c r="D16" s="71">
        <f>'اختبارات المواد الاساسية'!T71+'اختبارات المواد الاساسية'!H125+'اختبارات المواد الاساسية'!T125</f>
        <v>0</v>
      </c>
      <c r="E16" s="72">
        <f>'التقويم المستمر'!E16</f>
        <v>0</v>
      </c>
      <c r="F16" s="73">
        <f t="shared" si="0"/>
        <v>0</v>
      </c>
      <c r="G16" s="71">
        <f>'اختبارات المواد الاساسية'!U71+'اختبارات المواد الاساسية'!I125+'اختبارات المواد الاساسية'!U125</f>
        <v>0</v>
      </c>
      <c r="H16" s="74">
        <f>'التقويم المستمر'!H16</f>
        <v>0</v>
      </c>
      <c r="I16" s="75">
        <f t="shared" si="1"/>
        <v>0</v>
      </c>
      <c r="J16" s="71">
        <f>'اختبارات المواد الاساسية'!V71+'اختبارات المواد الاساسية'!J125+'اختبارات المواد الاساسية'!V125</f>
        <v>0</v>
      </c>
      <c r="K16" s="74">
        <f>'التقويم المستمر'!K16</f>
        <v>0</v>
      </c>
      <c r="L16" s="75">
        <f t="shared" si="2"/>
        <v>0</v>
      </c>
      <c r="M16" s="76">
        <f>'اختبارات المواد الثانوية'!D17*3</f>
        <v>0</v>
      </c>
      <c r="N16" s="72">
        <f>'التقويم المستمر'!N16</f>
        <v>0</v>
      </c>
      <c r="O16" s="73">
        <f t="shared" si="3"/>
        <v>0</v>
      </c>
      <c r="P16" s="76">
        <f>'اختبارات المواد الثانوية'!G17*3</f>
        <v>0</v>
      </c>
      <c r="Q16" s="74">
        <f>'التقويم المستمر'!Q16</f>
        <v>0</v>
      </c>
      <c r="R16" s="75">
        <f t="shared" si="4"/>
        <v>0</v>
      </c>
      <c r="S16" s="71">
        <f>'اختبارات المواد الثانوية'!J17*3</f>
        <v>0</v>
      </c>
      <c r="T16" s="74">
        <f>'التقويم المستمر'!T16</f>
        <v>0</v>
      </c>
      <c r="U16" s="75">
        <f t="shared" si="5"/>
        <v>0</v>
      </c>
      <c r="V16" s="76">
        <f>'اختبارات المواد الثانوية'!M17*3</f>
        <v>0</v>
      </c>
      <c r="W16" s="72">
        <f>'التقويم المستمر'!W16</f>
        <v>0</v>
      </c>
      <c r="X16" s="73">
        <f t="shared" si="6"/>
        <v>0</v>
      </c>
      <c r="Y16" s="76">
        <f>'اختبارات المواد الثانوية'!P17*3</f>
        <v>0</v>
      </c>
      <c r="Z16" s="74">
        <f>'التقويم المستمر'!Z16</f>
        <v>0</v>
      </c>
      <c r="AA16" s="75">
        <f t="shared" si="7"/>
        <v>0</v>
      </c>
      <c r="AB16" s="71">
        <f>'اختبارات المواد الثانوية'!S17*3</f>
        <v>0</v>
      </c>
      <c r="AC16" s="74">
        <f>'التقويم المستمر'!AC16</f>
        <v>0</v>
      </c>
      <c r="AD16" s="75">
        <f t="shared" si="8"/>
        <v>0</v>
      </c>
      <c r="AE16" s="87">
        <f t="shared" si="9"/>
        <v>0</v>
      </c>
      <c r="AF16" s="88">
        <f t="shared" si="10"/>
        <v>0</v>
      </c>
    </row>
    <row r="17" spans="2:32" ht="17.25" thickTop="1" thickBot="1">
      <c r="B17" s="63">
        <f>'نتائج الفصل الاول'!B17</f>
        <v>12</v>
      </c>
      <c r="C17" s="66" t="str">
        <f>'نتائج الفصل الاول'!C17</f>
        <v xml:space="preserve">سماصري محمد شكيب </v>
      </c>
      <c r="D17" s="71">
        <f>'اختبارات المواد الاساسية'!T72+'اختبارات المواد الاساسية'!H126+'اختبارات المواد الاساسية'!T126</f>
        <v>0</v>
      </c>
      <c r="E17" s="72">
        <f>'التقويم المستمر'!E17</f>
        <v>0</v>
      </c>
      <c r="F17" s="73">
        <f t="shared" si="0"/>
        <v>0</v>
      </c>
      <c r="G17" s="71">
        <f>'اختبارات المواد الاساسية'!U72+'اختبارات المواد الاساسية'!I126+'اختبارات المواد الاساسية'!U126</f>
        <v>0</v>
      </c>
      <c r="H17" s="74">
        <f>'التقويم المستمر'!H17</f>
        <v>0</v>
      </c>
      <c r="I17" s="75">
        <f t="shared" si="1"/>
        <v>0</v>
      </c>
      <c r="J17" s="71">
        <f>'اختبارات المواد الاساسية'!V72+'اختبارات المواد الاساسية'!J126+'اختبارات المواد الاساسية'!V126</f>
        <v>0</v>
      </c>
      <c r="K17" s="74">
        <f>'التقويم المستمر'!K17</f>
        <v>0</v>
      </c>
      <c r="L17" s="75">
        <f t="shared" si="2"/>
        <v>0</v>
      </c>
      <c r="M17" s="76">
        <f>'اختبارات المواد الثانوية'!D18*3</f>
        <v>0</v>
      </c>
      <c r="N17" s="72">
        <f>'التقويم المستمر'!N17</f>
        <v>0</v>
      </c>
      <c r="O17" s="73">
        <f t="shared" si="3"/>
        <v>0</v>
      </c>
      <c r="P17" s="76">
        <f>'اختبارات المواد الثانوية'!G18*3</f>
        <v>0</v>
      </c>
      <c r="Q17" s="74">
        <f>'التقويم المستمر'!Q17</f>
        <v>0</v>
      </c>
      <c r="R17" s="75">
        <f t="shared" si="4"/>
        <v>0</v>
      </c>
      <c r="S17" s="71">
        <f>'اختبارات المواد الثانوية'!J18*3</f>
        <v>0</v>
      </c>
      <c r="T17" s="74">
        <f>'التقويم المستمر'!T17</f>
        <v>0</v>
      </c>
      <c r="U17" s="75">
        <f t="shared" si="5"/>
        <v>0</v>
      </c>
      <c r="V17" s="76">
        <f>'اختبارات المواد الثانوية'!M18*3</f>
        <v>0</v>
      </c>
      <c r="W17" s="72">
        <f>'التقويم المستمر'!W17</f>
        <v>0</v>
      </c>
      <c r="X17" s="73">
        <f t="shared" si="6"/>
        <v>0</v>
      </c>
      <c r="Y17" s="76">
        <f>'اختبارات المواد الثانوية'!P18*3</f>
        <v>0</v>
      </c>
      <c r="Z17" s="74">
        <f>'التقويم المستمر'!Z17</f>
        <v>0</v>
      </c>
      <c r="AA17" s="75">
        <f t="shared" si="7"/>
        <v>0</v>
      </c>
      <c r="AB17" s="71">
        <f>'اختبارات المواد الثانوية'!S18*3</f>
        <v>0</v>
      </c>
      <c r="AC17" s="74">
        <f>'التقويم المستمر'!AC17</f>
        <v>0</v>
      </c>
      <c r="AD17" s="75">
        <f t="shared" si="8"/>
        <v>0</v>
      </c>
      <c r="AE17" s="87">
        <f t="shared" si="9"/>
        <v>0</v>
      </c>
      <c r="AF17" s="88">
        <f t="shared" si="10"/>
        <v>0</v>
      </c>
    </row>
    <row r="18" spans="2:32" ht="17.25" thickTop="1" thickBot="1">
      <c r="B18" s="63">
        <f>'نتائج الفصل الاول'!B18</f>
        <v>13</v>
      </c>
      <c r="C18" s="66" t="str">
        <f>'نتائج الفصل الاول'!C18</f>
        <v>مداح رؤوف</v>
      </c>
      <c r="D18" s="71">
        <f>'اختبارات المواد الاساسية'!T73+'اختبارات المواد الاساسية'!H127+'اختبارات المواد الاساسية'!T127</f>
        <v>0</v>
      </c>
      <c r="E18" s="72">
        <f>'التقويم المستمر'!E18</f>
        <v>0</v>
      </c>
      <c r="F18" s="73">
        <f t="shared" si="0"/>
        <v>0</v>
      </c>
      <c r="G18" s="71">
        <f>'اختبارات المواد الاساسية'!U73+'اختبارات المواد الاساسية'!I127+'اختبارات المواد الاساسية'!U127</f>
        <v>0</v>
      </c>
      <c r="H18" s="74">
        <f>'التقويم المستمر'!H18</f>
        <v>0</v>
      </c>
      <c r="I18" s="75">
        <f t="shared" si="1"/>
        <v>0</v>
      </c>
      <c r="J18" s="71">
        <f>'اختبارات المواد الاساسية'!V73+'اختبارات المواد الاساسية'!J127+'اختبارات المواد الاساسية'!V127</f>
        <v>0</v>
      </c>
      <c r="K18" s="74">
        <f>'التقويم المستمر'!K18</f>
        <v>0</v>
      </c>
      <c r="L18" s="75">
        <f t="shared" si="2"/>
        <v>0</v>
      </c>
      <c r="M18" s="76">
        <f>'اختبارات المواد الثانوية'!D19*3</f>
        <v>0</v>
      </c>
      <c r="N18" s="72">
        <f>'التقويم المستمر'!N18</f>
        <v>0</v>
      </c>
      <c r="O18" s="73">
        <f t="shared" si="3"/>
        <v>0</v>
      </c>
      <c r="P18" s="76">
        <f>'اختبارات المواد الثانوية'!G19*3</f>
        <v>0</v>
      </c>
      <c r="Q18" s="74">
        <f>'التقويم المستمر'!Q18</f>
        <v>0</v>
      </c>
      <c r="R18" s="75">
        <f t="shared" si="4"/>
        <v>0</v>
      </c>
      <c r="S18" s="71">
        <f>'اختبارات المواد الثانوية'!J19*3</f>
        <v>0</v>
      </c>
      <c r="T18" s="74">
        <f>'التقويم المستمر'!T18</f>
        <v>0</v>
      </c>
      <c r="U18" s="75">
        <f t="shared" si="5"/>
        <v>0</v>
      </c>
      <c r="V18" s="76">
        <f>'اختبارات المواد الثانوية'!M19*3</f>
        <v>0</v>
      </c>
      <c r="W18" s="72">
        <f>'التقويم المستمر'!W18</f>
        <v>0</v>
      </c>
      <c r="X18" s="73">
        <f t="shared" si="6"/>
        <v>0</v>
      </c>
      <c r="Y18" s="76">
        <f>'اختبارات المواد الثانوية'!P19*3</f>
        <v>0</v>
      </c>
      <c r="Z18" s="74">
        <f>'التقويم المستمر'!Z18</f>
        <v>0</v>
      </c>
      <c r="AA18" s="75">
        <f t="shared" si="7"/>
        <v>0</v>
      </c>
      <c r="AB18" s="71">
        <f>'اختبارات المواد الثانوية'!S19*3</f>
        <v>0</v>
      </c>
      <c r="AC18" s="74">
        <f>'التقويم المستمر'!AC18</f>
        <v>0</v>
      </c>
      <c r="AD18" s="75">
        <f t="shared" si="8"/>
        <v>0</v>
      </c>
      <c r="AE18" s="87">
        <f t="shared" si="9"/>
        <v>0</v>
      </c>
      <c r="AF18" s="88">
        <f t="shared" si="10"/>
        <v>0</v>
      </c>
    </row>
    <row r="19" spans="2:32" ht="17.25" thickTop="1" thickBot="1">
      <c r="B19" s="64">
        <f>'نتائج الفصل الاول'!B19</f>
        <v>14</v>
      </c>
      <c r="C19" s="67" t="str">
        <f>'نتائج الفصل الاول'!C19</f>
        <v>تفاح أحمد</v>
      </c>
      <c r="D19" s="79">
        <f>'اختبارات المواد الاساسية'!T74+'اختبارات المواد الاساسية'!H128+'اختبارات المواد الاساسية'!T128</f>
        <v>0</v>
      </c>
      <c r="E19" s="80">
        <f>'التقويم المستمر'!E19</f>
        <v>0</v>
      </c>
      <c r="F19" s="81">
        <f t="shared" si="0"/>
        <v>0</v>
      </c>
      <c r="G19" s="79">
        <f>'اختبارات المواد الاساسية'!U74+'اختبارات المواد الاساسية'!I128+'اختبارات المواد الاساسية'!U128</f>
        <v>0</v>
      </c>
      <c r="H19" s="82">
        <f>'التقويم المستمر'!H19</f>
        <v>0</v>
      </c>
      <c r="I19" s="83">
        <f t="shared" si="1"/>
        <v>0</v>
      </c>
      <c r="J19" s="79">
        <f>'اختبارات المواد الاساسية'!V74+'اختبارات المواد الاساسية'!J128+'اختبارات المواد الاساسية'!V128</f>
        <v>0</v>
      </c>
      <c r="K19" s="82">
        <f>'التقويم المستمر'!K19</f>
        <v>0</v>
      </c>
      <c r="L19" s="83">
        <f t="shared" si="2"/>
        <v>0</v>
      </c>
      <c r="M19" s="84">
        <f>'اختبارات المواد الثانوية'!D20*3</f>
        <v>0</v>
      </c>
      <c r="N19" s="80">
        <f>'التقويم المستمر'!N19</f>
        <v>0</v>
      </c>
      <c r="O19" s="81">
        <f t="shared" si="3"/>
        <v>0</v>
      </c>
      <c r="P19" s="84">
        <f>'اختبارات المواد الثانوية'!G20*3</f>
        <v>0</v>
      </c>
      <c r="Q19" s="82">
        <f>'التقويم المستمر'!Q19</f>
        <v>0</v>
      </c>
      <c r="R19" s="83">
        <f t="shared" si="4"/>
        <v>0</v>
      </c>
      <c r="S19" s="79">
        <f>'اختبارات المواد الثانوية'!J20*3</f>
        <v>0</v>
      </c>
      <c r="T19" s="82">
        <f>'التقويم المستمر'!T19</f>
        <v>0</v>
      </c>
      <c r="U19" s="83">
        <f t="shared" si="5"/>
        <v>0</v>
      </c>
      <c r="V19" s="84">
        <f>'اختبارات المواد الثانوية'!M20*3</f>
        <v>0</v>
      </c>
      <c r="W19" s="80">
        <f>'التقويم المستمر'!W19</f>
        <v>0</v>
      </c>
      <c r="X19" s="81">
        <f t="shared" si="6"/>
        <v>0</v>
      </c>
      <c r="Y19" s="84">
        <f>'اختبارات المواد الثانوية'!P20*3</f>
        <v>0</v>
      </c>
      <c r="Z19" s="82">
        <f>'التقويم المستمر'!Z19</f>
        <v>0</v>
      </c>
      <c r="AA19" s="111">
        <f t="shared" si="7"/>
        <v>0</v>
      </c>
      <c r="AB19" s="212">
        <f>'اختبارات المواد الثانوية'!S20*3</f>
        <v>0</v>
      </c>
      <c r="AC19" s="207">
        <f>'التقويم المستمر'!AC19</f>
        <v>0</v>
      </c>
      <c r="AD19" s="111">
        <f t="shared" si="8"/>
        <v>0</v>
      </c>
      <c r="AE19" s="65">
        <f t="shared" si="9"/>
        <v>0</v>
      </c>
      <c r="AF19" s="88">
        <f t="shared" si="10"/>
        <v>0</v>
      </c>
    </row>
    <row r="20" spans="2:32" ht="17.25" thickTop="1" thickBot="1">
      <c r="B20" s="69">
        <f>'نتائج الفصل الاول'!B20</f>
        <v>15</v>
      </c>
      <c r="C20" s="70" t="str">
        <f>'نتائج الفصل الاول'!C20</f>
        <v xml:space="preserve">الشاوي غزيل </v>
      </c>
      <c r="D20" s="71">
        <f>'اختبارات المواد الاساسية'!T75+'اختبارات المواد الاساسية'!H129+'اختبارات المواد الاساسية'!T129</f>
        <v>0</v>
      </c>
      <c r="E20" s="72">
        <f>'التقويم المستمر'!E20</f>
        <v>0</v>
      </c>
      <c r="F20" s="73">
        <f t="shared" si="0"/>
        <v>0</v>
      </c>
      <c r="G20" s="71">
        <f>'اختبارات المواد الاساسية'!U75+'اختبارات المواد الاساسية'!I129+'اختبارات المواد الاساسية'!U129</f>
        <v>0</v>
      </c>
      <c r="H20" s="74">
        <f>'التقويم المستمر'!H20</f>
        <v>0</v>
      </c>
      <c r="I20" s="75">
        <f t="shared" si="1"/>
        <v>0</v>
      </c>
      <c r="J20" s="71">
        <f>'اختبارات المواد الاساسية'!V75+'اختبارات المواد الاساسية'!J129+'اختبارات المواد الاساسية'!V129</f>
        <v>0</v>
      </c>
      <c r="K20" s="74">
        <f>'التقويم المستمر'!K20</f>
        <v>0</v>
      </c>
      <c r="L20" s="75">
        <f t="shared" si="2"/>
        <v>0</v>
      </c>
      <c r="M20" s="76">
        <f>'اختبارات المواد الثانوية'!D21*3</f>
        <v>0</v>
      </c>
      <c r="N20" s="72">
        <f>'التقويم المستمر'!N20</f>
        <v>0</v>
      </c>
      <c r="O20" s="73">
        <f t="shared" si="3"/>
        <v>0</v>
      </c>
      <c r="P20" s="76">
        <f>'اختبارات المواد الثانوية'!G21*3</f>
        <v>0</v>
      </c>
      <c r="Q20" s="74">
        <f>'التقويم المستمر'!Q20</f>
        <v>0</v>
      </c>
      <c r="R20" s="75">
        <f t="shared" si="4"/>
        <v>0</v>
      </c>
      <c r="S20" s="71">
        <f>'اختبارات المواد الثانوية'!J21*3</f>
        <v>0</v>
      </c>
      <c r="T20" s="74">
        <f>'التقويم المستمر'!T20</f>
        <v>0</v>
      </c>
      <c r="U20" s="75">
        <f t="shared" si="5"/>
        <v>0</v>
      </c>
      <c r="V20" s="76">
        <f>'اختبارات المواد الثانوية'!M21*3</f>
        <v>0</v>
      </c>
      <c r="W20" s="72">
        <f>'التقويم المستمر'!W20</f>
        <v>0</v>
      </c>
      <c r="X20" s="73">
        <f t="shared" si="6"/>
        <v>0</v>
      </c>
      <c r="Y20" s="76">
        <f>'اختبارات المواد الثانوية'!P21*3</f>
        <v>0</v>
      </c>
      <c r="Z20" s="74">
        <f>'التقويم المستمر'!Z20</f>
        <v>0</v>
      </c>
      <c r="AA20" s="75">
        <f t="shared" si="7"/>
        <v>0</v>
      </c>
      <c r="AB20" s="71">
        <f>'اختبارات المواد الثانوية'!S21*3</f>
        <v>0</v>
      </c>
      <c r="AC20" s="74">
        <f>'التقويم المستمر'!AC20</f>
        <v>0</v>
      </c>
      <c r="AD20" s="75">
        <f t="shared" si="8"/>
        <v>0</v>
      </c>
      <c r="AE20" s="77">
        <f t="shared" si="9"/>
        <v>0</v>
      </c>
      <c r="AF20" s="88">
        <f t="shared" si="10"/>
        <v>0</v>
      </c>
    </row>
    <row r="21" spans="2:32" ht="17.25" thickTop="1" thickBot="1">
      <c r="B21" s="63">
        <f>'نتائج الفصل الاول'!B21</f>
        <v>16</v>
      </c>
      <c r="C21" s="66" t="str">
        <f>'نتائج الفصل الاول'!C21</f>
        <v xml:space="preserve">دوارة ناريمان ريمة </v>
      </c>
      <c r="D21" s="71">
        <f>'اختبارات المواد الاساسية'!T76+'اختبارات المواد الاساسية'!H130+'اختبارات المواد الاساسية'!T130</f>
        <v>0</v>
      </c>
      <c r="E21" s="72">
        <f>'التقويم المستمر'!E21</f>
        <v>0</v>
      </c>
      <c r="F21" s="73">
        <f t="shared" si="0"/>
        <v>0</v>
      </c>
      <c r="G21" s="71">
        <f>'اختبارات المواد الاساسية'!U76+'اختبارات المواد الاساسية'!I130+'اختبارات المواد الاساسية'!U130</f>
        <v>0</v>
      </c>
      <c r="H21" s="74">
        <f>'التقويم المستمر'!H21</f>
        <v>0</v>
      </c>
      <c r="I21" s="75">
        <f t="shared" si="1"/>
        <v>0</v>
      </c>
      <c r="J21" s="71">
        <f>'اختبارات المواد الاساسية'!V76+'اختبارات المواد الاساسية'!J130+'اختبارات المواد الاساسية'!V130</f>
        <v>0</v>
      </c>
      <c r="K21" s="74">
        <f>'التقويم المستمر'!K21</f>
        <v>0</v>
      </c>
      <c r="L21" s="75">
        <f t="shared" si="2"/>
        <v>0</v>
      </c>
      <c r="M21" s="76">
        <f>'اختبارات المواد الثانوية'!D22*3</f>
        <v>0</v>
      </c>
      <c r="N21" s="72">
        <f>'التقويم المستمر'!N21</f>
        <v>0</v>
      </c>
      <c r="O21" s="73">
        <f t="shared" si="3"/>
        <v>0</v>
      </c>
      <c r="P21" s="76">
        <f>'اختبارات المواد الثانوية'!G22*3</f>
        <v>0</v>
      </c>
      <c r="Q21" s="74">
        <f>'التقويم المستمر'!Q21</f>
        <v>0</v>
      </c>
      <c r="R21" s="75">
        <f t="shared" si="4"/>
        <v>0</v>
      </c>
      <c r="S21" s="71">
        <f>'اختبارات المواد الثانوية'!J22*3</f>
        <v>0</v>
      </c>
      <c r="T21" s="74">
        <f>'التقويم المستمر'!T21</f>
        <v>0</v>
      </c>
      <c r="U21" s="75">
        <f t="shared" si="5"/>
        <v>0</v>
      </c>
      <c r="V21" s="76">
        <f>'اختبارات المواد الثانوية'!M22*3</f>
        <v>0</v>
      </c>
      <c r="W21" s="72">
        <f>'التقويم المستمر'!W21</f>
        <v>0</v>
      </c>
      <c r="X21" s="73">
        <f t="shared" si="6"/>
        <v>0</v>
      </c>
      <c r="Y21" s="76">
        <f>'اختبارات المواد الثانوية'!P22*3</f>
        <v>0</v>
      </c>
      <c r="Z21" s="74">
        <f>'التقويم المستمر'!Z21</f>
        <v>0</v>
      </c>
      <c r="AA21" s="75">
        <f t="shared" si="7"/>
        <v>0</v>
      </c>
      <c r="AB21" s="71">
        <f>'اختبارات المواد الثانوية'!S22*3</f>
        <v>0</v>
      </c>
      <c r="AC21" s="74">
        <f>'التقويم المستمر'!AC21</f>
        <v>0</v>
      </c>
      <c r="AD21" s="75">
        <f t="shared" si="8"/>
        <v>0</v>
      </c>
      <c r="AE21" s="87">
        <f t="shared" si="9"/>
        <v>0</v>
      </c>
      <c r="AF21" s="88">
        <f t="shared" si="10"/>
        <v>0</v>
      </c>
    </row>
    <row r="22" spans="2:32" ht="17.25" thickTop="1" thickBot="1">
      <c r="B22" s="63">
        <f>'نتائج الفصل الاول'!B22</f>
        <v>17</v>
      </c>
      <c r="C22" s="66" t="str">
        <f>'نتائج الفصل الاول'!C22</f>
        <v xml:space="preserve">عسلوني عائشة </v>
      </c>
      <c r="D22" s="71">
        <f>'اختبارات المواد الاساسية'!T77+'اختبارات المواد الاساسية'!H131+'اختبارات المواد الاساسية'!T131</f>
        <v>0</v>
      </c>
      <c r="E22" s="72">
        <f>'التقويم المستمر'!E22</f>
        <v>0</v>
      </c>
      <c r="F22" s="73">
        <f t="shared" si="0"/>
        <v>0</v>
      </c>
      <c r="G22" s="71">
        <f>'اختبارات المواد الاساسية'!U77+'اختبارات المواد الاساسية'!I131+'اختبارات المواد الاساسية'!U131</f>
        <v>0</v>
      </c>
      <c r="H22" s="74">
        <f>'التقويم المستمر'!H22</f>
        <v>0</v>
      </c>
      <c r="I22" s="75">
        <f t="shared" si="1"/>
        <v>0</v>
      </c>
      <c r="J22" s="71">
        <f>'اختبارات المواد الاساسية'!V77+'اختبارات المواد الاساسية'!J131+'اختبارات المواد الاساسية'!V131</f>
        <v>0</v>
      </c>
      <c r="K22" s="74">
        <f>'التقويم المستمر'!K22</f>
        <v>0</v>
      </c>
      <c r="L22" s="75">
        <f t="shared" si="2"/>
        <v>0</v>
      </c>
      <c r="M22" s="76">
        <f>'اختبارات المواد الثانوية'!D23*3</f>
        <v>0</v>
      </c>
      <c r="N22" s="72">
        <f>'التقويم المستمر'!N22</f>
        <v>0</v>
      </c>
      <c r="O22" s="73">
        <f t="shared" si="3"/>
        <v>0</v>
      </c>
      <c r="P22" s="76">
        <f>'اختبارات المواد الثانوية'!G23*3</f>
        <v>0</v>
      </c>
      <c r="Q22" s="74">
        <f>'التقويم المستمر'!Q22</f>
        <v>0</v>
      </c>
      <c r="R22" s="75">
        <f t="shared" si="4"/>
        <v>0</v>
      </c>
      <c r="S22" s="71">
        <f>'اختبارات المواد الثانوية'!J23*3</f>
        <v>0</v>
      </c>
      <c r="T22" s="74">
        <f>'التقويم المستمر'!T22</f>
        <v>0</v>
      </c>
      <c r="U22" s="75">
        <f t="shared" si="5"/>
        <v>0</v>
      </c>
      <c r="V22" s="76">
        <f>'اختبارات المواد الثانوية'!M23*3</f>
        <v>0</v>
      </c>
      <c r="W22" s="72">
        <f>'التقويم المستمر'!W22</f>
        <v>0</v>
      </c>
      <c r="X22" s="73">
        <f t="shared" si="6"/>
        <v>0</v>
      </c>
      <c r="Y22" s="76">
        <f>'اختبارات المواد الثانوية'!P23*3</f>
        <v>0</v>
      </c>
      <c r="Z22" s="74">
        <f>'التقويم المستمر'!Z22</f>
        <v>0</v>
      </c>
      <c r="AA22" s="75">
        <f t="shared" si="7"/>
        <v>0</v>
      </c>
      <c r="AB22" s="71">
        <f>'اختبارات المواد الثانوية'!S23*3</f>
        <v>0</v>
      </c>
      <c r="AC22" s="74">
        <f>'التقويم المستمر'!AC22</f>
        <v>0</v>
      </c>
      <c r="AD22" s="75">
        <f t="shared" si="8"/>
        <v>0</v>
      </c>
      <c r="AE22" s="87">
        <f t="shared" si="9"/>
        <v>0</v>
      </c>
      <c r="AF22" s="88">
        <f t="shared" si="10"/>
        <v>0</v>
      </c>
    </row>
    <row r="23" spans="2:32" ht="17.25" thickTop="1" thickBot="1">
      <c r="B23" s="63">
        <f>'نتائج الفصل الاول'!B23</f>
        <v>18</v>
      </c>
      <c r="C23" s="66" t="str">
        <f>'نتائج الفصل الاول'!C23</f>
        <v>طريعة  وردة</v>
      </c>
      <c r="D23" s="71">
        <f>'اختبارات المواد الاساسية'!T78+'اختبارات المواد الاساسية'!H132+'اختبارات المواد الاساسية'!T132</f>
        <v>0</v>
      </c>
      <c r="E23" s="72">
        <f>'التقويم المستمر'!E23</f>
        <v>0</v>
      </c>
      <c r="F23" s="73">
        <f t="shared" si="0"/>
        <v>0</v>
      </c>
      <c r="G23" s="71">
        <f>'اختبارات المواد الاساسية'!U78+'اختبارات المواد الاساسية'!I132+'اختبارات المواد الاساسية'!U132</f>
        <v>0</v>
      </c>
      <c r="H23" s="74">
        <f>'التقويم المستمر'!H23</f>
        <v>0</v>
      </c>
      <c r="I23" s="75">
        <f t="shared" si="1"/>
        <v>0</v>
      </c>
      <c r="J23" s="71">
        <f>'اختبارات المواد الاساسية'!V78+'اختبارات المواد الاساسية'!J132+'اختبارات المواد الاساسية'!V132</f>
        <v>0</v>
      </c>
      <c r="K23" s="74">
        <f>'التقويم المستمر'!K23</f>
        <v>0</v>
      </c>
      <c r="L23" s="75">
        <f t="shared" si="2"/>
        <v>0</v>
      </c>
      <c r="M23" s="76">
        <f>'اختبارات المواد الثانوية'!D24*3</f>
        <v>0</v>
      </c>
      <c r="N23" s="72">
        <f>'التقويم المستمر'!N23</f>
        <v>0</v>
      </c>
      <c r="O23" s="73">
        <f t="shared" si="3"/>
        <v>0</v>
      </c>
      <c r="P23" s="76">
        <f>'اختبارات المواد الثانوية'!G24*3</f>
        <v>0</v>
      </c>
      <c r="Q23" s="74">
        <f>'التقويم المستمر'!Q23</f>
        <v>0</v>
      </c>
      <c r="R23" s="75">
        <f t="shared" si="4"/>
        <v>0</v>
      </c>
      <c r="S23" s="71">
        <f>'اختبارات المواد الثانوية'!J24*3</f>
        <v>0</v>
      </c>
      <c r="T23" s="74">
        <f>'التقويم المستمر'!T23</f>
        <v>0</v>
      </c>
      <c r="U23" s="75">
        <f t="shared" si="5"/>
        <v>0</v>
      </c>
      <c r="V23" s="76">
        <f>'اختبارات المواد الثانوية'!M24*3</f>
        <v>0</v>
      </c>
      <c r="W23" s="72">
        <f>'التقويم المستمر'!W23</f>
        <v>0</v>
      </c>
      <c r="X23" s="73">
        <f t="shared" si="6"/>
        <v>0</v>
      </c>
      <c r="Y23" s="76">
        <f>'اختبارات المواد الثانوية'!P24*3</f>
        <v>0</v>
      </c>
      <c r="Z23" s="74">
        <f>'التقويم المستمر'!Z23</f>
        <v>0</v>
      </c>
      <c r="AA23" s="75">
        <f t="shared" si="7"/>
        <v>0</v>
      </c>
      <c r="AB23" s="71">
        <f>'اختبارات المواد الثانوية'!S24*3</f>
        <v>0</v>
      </c>
      <c r="AC23" s="74">
        <f>'التقويم المستمر'!AC23</f>
        <v>0</v>
      </c>
      <c r="AD23" s="75">
        <f t="shared" si="8"/>
        <v>0</v>
      </c>
      <c r="AE23" s="87">
        <f t="shared" si="9"/>
        <v>0</v>
      </c>
      <c r="AF23" s="88">
        <f t="shared" si="10"/>
        <v>0</v>
      </c>
    </row>
    <row r="24" spans="2:32" ht="17.25" thickTop="1" thickBot="1">
      <c r="B24" s="63">
        <f>'نتائج الفصل الاول'!B24</f>
        <v>19</v>
      </c>
      <c r="C24" s="66" t="str">
        <f>'نتائج الفصل الاول'!C24</f>
        <v xml:space="preserve">مداح ياسمين </v>
      </c>
      <c r="D24" s="71">
        <f>'اختبارات المواد الاساسية'!T79+'اختبارات المواد الاساسية'!H133+'اختبارات المواد الاساسية'!T133</f>
        <v>0</v>
      </c>
      <c r="E24" s="72">
        <f>'التقويم المستمر'!E24</f>
        <v>0</v>
      </c>
      <c r="F24" s="73">
        <f t="shared" si="0"/>
        <v>0</v>
      </c>
      <c r="G24" s="71">
        <f>'اختبارات المواد الاساسية'!U79+'اختبارات المواد الاساسية'!I133+'اختبارات المواد الاساسية'!U133</f>
        <v>0</v>
      </c>
      <c r="H24" s="74">
        <f>'التقويم المستمر'!H24</f>
        <v>0</v>
      </c>
      <c r="I24" s="75">
        <f t="shared" si="1"/>
        <v>0</v>
      </c>
      <c r="J24" s="71">
        <f>'اختبارات المواد الاساسية'!V79+'اختبارات المواد الاساسية'!J133+'اختبارات المواد الاساسية'!V133</f>
        <v>0</v>
      </c>
      <c r="K24" s="74">
        <f>'التقويم المستمر'!K24</f>
        <v>0</v>
      </c>
      <c r="L24" s="75">
        <f t="shared" si="2"/>
        <v>0</v>
      </c>
      <c r="M24" s="76">
        <f>'اختبارات المواد الثانوية'!D25*3</f>
        <v>0</v>
      </c>
      <c r="N24" s="72">
        <f>'التقويم المستمر'!N24</f>
        <v>0</v>
      </c>
      <c r="O24" s="73">
        <f t="shared" si="3"/>
        <v>0</v>
      </c>
      <c r="P24" s="76">
        <f>'اختبارات المواد الثانوية'!G25*3</f>
        <v>0</v>
      </c>
      <c r="Q24" s="74">
        <f>'التقويم المستمر'!Q24</f>
        <v>0</v>
      </c>
      <c r="R24" s="75">
        <f t="shared" si="4"/>
        <v>0</v>
      </c>
      <c r="S24" s="71">
        <f>'اختبارات المواد الثانوية'!J25*3</f>
        <v>0</v>
      </c>
      <c r="T24" s="74">
        <f>'التقويم المستمر'!T24</f>
        <v>0</v>
      </c>
      <c r="U24" s="75">
        <f t="shared" si="5"/>
        <v>0</v>
      </c>
      <c r="V24" s="76">
        <f>'اختبارات المواد الثانوية'!M25*3</f>
        <v>0</v>
      </c>
      <c r="W24" s="72">
        <f>'التقويم المستمر'!W24</f>
        <v>0</v>
      </c>
      <c r="X24" s="73">
        <f t="shared" si="6"/>
        <v>0</v>
      </c>
      <c r="Y24" s="76">
        <f>'اختبارات المواد الثانوية'!P25*3</f>
        <v>0</v>
      </c>
      <c r="Z24" s="74">
        <f>'التقويم المستمر'!Z24</f>
        <v>0</v>
      </c>
      <c r="AA24" s="75">
        <f t="shared" si="7"/>
        <v>0</v>
      </c>
      <c r="AB24" s="71">
        <f>'اختبارات المواد الثانوية'!S25*3</f>
        <v>0</v>
      </c>
      <c r="AC24" s="74">
        <f>'التقويم المستمر'!AC24</f>
        <v>0</v>
      </c>
      <c r="AD24" s="75">
        <f t="shared" si="8"/>
        <v>0</v>
      </c>
      <c r="AE24" s="87">
        <f t="shared" si="9"/>
        <v>0</v>
      </c>
      <c r="AF24" s="88">
        <f t="shared" si="10"/>
        <v>0</v>
      </c>
    </row>
    <row r="25" spans="2:32" ht="17.25" thickTop="1" thickBot="1">
      <c r="B25" s="63">
        <f>'نتائج الفصل الاول'!B25</f>
        <v>20</v>
      </c>
      <c r="C25" s="66" t="str">
        <f>'نتائج الفصل الاول'!C25</f>
        <v xml:space="preserve">شيبوط رؤى </v>
      </c>
      <c r="D25" s="71">
        <f>'اختبارات المواد الاساسية'!T80+'اختبارات المواد الاساسية'!H134+'اختبارات المواد الاساسية'!T134</f>
        <v>0</v>
      </c>
      <c r="E25" s="72">
        <f>'التقويم المستمر'!E25</f>
        <v>0</v>
      </c>
      <c r="F25" s="73">
        <f t="shared" si="0"/>
        <v>0</v>
      </c>
      <c r="G25" s="71">
        <f>'اختبارات المواد الاساسية'!U80+'اختبارات المواد الاساسية'!I134+'اختبارات المواد الاساسية'!U134</f>
        <v>0</v>
      </c>
      <c r="H25" s="74">
        <f>'التقويم المستمر'!H25</f>
        <v>0</v>
      </c>
      <c r="I25" s="75">
        <f t="shared" si="1"/>
        <v>0</v>
      </c>
      <c r="J25" s="71">
        <f>'اختبارات المواد الاساسية'!V80+'اختبارات المواد الاساسية'!J134+'اختبارات المواد الاساسية'!V134</f>
        <v>0</v>
      </c>
      <c r="K25" s="74">
        <f>'التقويم المستمر'!K25</f>
        <v>0</v>
      </c>
      <c r="L25" s="75">
        <f t="shared" si="2"/>
        <v>0</v>
      </c>
      <c r="M25" s="76">
        <f>'اختبارات المواد الثانوية'!D26*3</f>
        <v>0</v>
      </c>
      <c r="N25" s="72">
        <f>'التقويم المستمر'!N25</f>
        <v>0</v>
      </c>
      <c r="O25" s="73">
        <f t="shared" si="3"/>
        <v>0</v>
      </c>
      <c r="P25" s="76">
        <f>'اختبارات المواد الثانوية'!G26*3</f>
        <v>0</v>
      </c>
      <c r="Q25" s="74">
        <f>'التقويم المستمر'!Q25</f>
        <v>0</v>
      </c>
      <c r="R25" s="75">
        <f t="shared" si="4"/>
        <v>0</v>
      </c>
      <c r="S25" s="71">
        <f>'اختبارات المواد الثانوية'!J26*3</f>
        <v>0</v>
      </c>
      <c r="T25" s="74">
        <f>'التقويم المستمر'!T25</f>
        <v>0</v>
      </c>
      <c r="U25" s="75">
        <f t="shared" si="5"/>
        <v>0</v>
      </c>
      <c r="V25" s="76">
        <f>'اختبارات المواد الثانوية'!M26*3</f>
        <v>0</v>
      </c>
      <c r="W25" s="72">
        <f>'التقويم المستمر'!W25</f>
        <v>0</v>
      </c>
      <c r="X25" s="73">
        <f t="shared" si="6"/>
        <v>0</v>
      </c>
      <c r="Y25" s="76">
        <f>'اختبارات المواد الثانوية'!P26*3</f>
        <v>0</v>
      </c>
      <c r="Z25" s="74">
        <f>'التقويم المستمر'!Z25</f>
        <v>0</v>
      </c>
      <c r="AA25" s="75">
        <f t="shared" si="7"/>
        <v>0</v>
      </c>
      <c r="AB25" s="71">
        <f>'اختبارات المواد الثانوية'!S26*3</f>
        <v>0</v>
      </c>
      <c r="AC25" s="74">
        <f>'التقويم المستمر'!AC25</f>
        <v>0</v>
      </c>
      <c r="AD25" s="75">
        <f t="shared" si="8"/>
        <v>0</v>
      </c>
      <c r="AE25" s="87">
        <f t="shared" si="9"/>
        <v>0</v>
      </c>
      <c r="AF25" s="88">
        <f t="shared" si="10"/>
        <v>0</v>
      </c>
    </row>
    <row r="26" spans="2:32" ht="17.25" thickTop="1" thickBot="1">
      <c r="B26" s="63">
        <f>'نتائج الفصل الاول'!B26</f>
        <v>21</v>
      </c>
      <c r="C26" s="66" t="str">
        <f>'نتائج الفصل الاول'!C26</f>
        <v>شواطح فريدة</v>
      </c>
      <c r="D26" s="71">
        <f>'اختبارات المواد الاساسية'!T81+'اختبارات المواد الاساسية'!H135+'اختبارات المواد الاساسية'!T135</f>
        <v>0</v>
      </c>
      <c r="E26" s="72">
        <f>'التقويم المستمر'!E26</f>
        <v>0</v>
      </c>
      <c r="F26" s="73">
        <f t="shared" si="0"/>
        <v>0</v>
      </c>
      <c r="G26" s="71">
        <f>'اختبارات المواد الاساسية'!U81+'اختبارات المواد الاساسية'!I135+'اختبارات المواد الاساسية'!U135</f>
        <v>0</v>
      </c>
      <c r="H26" s="74">
        <f>'التقويم المستمر'!H26</f>
        <v>0</v>
      </c>
      <c r="I26" s="75">
        <f t="shared" si="1"/>
        <v>0</v>
      </c>
      <c r="J26" s="71">
        <f>'اختبارات المواد الاساسية'!V81+'اختبارات المواد الاساسية'!J135+'اختبارات المواد الاساسية'!V135</f>
        <v>0</v>
      </c>
      <c r="K26" s="74">
        <f>'التقويم المستمر'!K26</f>
        <v>0</v>
      </c>
      <c r="L26" s="75">
        <f t="shared" si="2"/>
        <v>0</v>
      </c>
      <c r="M26" s="76">
        <f>'اختبارات المواد الثانوية'!D27*3</f>
        <v>0</v>
      </c>
      <c r="N26" s="72">
        <f>'التقويم المستمر'!N26</f>
        <v>0</v>
      </c>
      <c r="O26" s="73">
        <f t="shared" si="3"/>
        <v>0</v>
      </c>
      <c r="P26" s="76">
        <f>'اختبارات المواد الثانوية'!G27*3</f>
        <v>0</v>
      </c>
      <c r="Q26" s="74">
        <f>'التقويم المستمر'!Q26</f>
        <v>0</v>
      </c>
      <c r="R26" s="75">
        <f t="shared" si="4"/>
        <v>0</v>
      </c>
      <c r="S26" s="71">
        <f>'اختبارات المواد الثانوية'!J27*3</f>
        <v>0</v>
      </c>
      <c r="T26" s="74">
        <f>'التقويم المستمر'!T26</f>
        <v>0</v>
      </c>
      <c r="U26" s="75">
        <f t="shared" si="5"/>
        <v>0</v>
      </c>
      <c r="V26" s="76">
        <f>'اختبارات المواد الثانوية'!M27*3</f>
        <v>0</v>
      </c>
      <c r="W26" s="72">
        <f>'التقويم المستمر'!W26</f>
        <v>0</v>
      </c>
      <c r="X26" s="73">
        <f t="shared" si="6"/>
        <v>0</v>
      </c>
      <c r="Y26" s="76">
        <f>'اختبارات المواد الثانوية'!P27*3</f>
        <v>0</v>
      </c>
      <c r="Z26" s="74">
        <f>'التقويم المستمر'!Z26</f>
        <v>0</v>
      </c>
      <c r="AA26" s="75">
        <f t="shared" si="7"/>
        <v>0</v>
      </c>
      <c r="AB26" s="71">
        <f>'اختبارات المواد الثانوية'!S27*3</f>
        <v>0</v>
      </c>
      <c r="AC26" s="74">
        <f>'التقويم المستمر'!AC26</f>
        <v>0</v>
      </c>
      <c r="AD26" s="75">
        <f t="shared" si="8"/>
        <v>0</v>
      </c>
      <c r="AE26" s="87">
        <f t="shared" si="9"/>
        <v>0</v>
      </c>
      <c r="AF26" s="88">
        <f t="shared" si="10"/>
        <v>0</v>
      </c>
    </row>
    <row r="27" spans="2:32" ht="17.25" thickTop="1" thickBot="1">
      <c r="B27" s="63">
        <f>'نتائج الفصل الاول'!B27</f>
        <v>22</v>
      </c>
      <c r="C27" s="66" t="str">
        <f>'نتائج الفصل الاول'!C27</f>
        <v>دعلوس الغالية</v>
      </c>
      <c r="D27" s="71">
        <f>'اختبارات المواد الاساسية'!T82+'اختبارات المواد الاساسية'!H136+'اختبارات المواد الاساسية'!T136</f>
        <v>0</v>
      </c>
      <c r="E27" s="72">
        <f>'التقويم المستمر'!E27</f>
        <v>0</v>
      </c>
      <c r="F27" s="73">
        <f t="shared" si="0"/>
        <v>0</v>
      </c>
      <c r="G27" s="71">
        <f>'اختبارات المواد الاساسية'!U82+'اختبارات المواد الاساسية'!I136+'اختبارات المواد الاساسية'!U136</f>
        <v>0</v>
      </c>
      <c r="H27" s="74">
        <f>'التقويم المستمر'!H27</f>
        <v>0</v>
      </c>
      <c r="I27" s="75">
        <f t="shared" si="1"/>
        <v>0</v>
      </c>
      <c r="J27" s="71">
        <f>'اختبارات المواد الاساسية'!V82+'اختبارات المواد الاساسية'!J136+'اختبارات المواد الاساسية'!V136</f>
        <v>0</v>
      </c>
      <c r="K27" s="74">
        <f>'التقويم المستمر'!K27</f>
        <v>0</v>
      </c>
      <c r="L27" s="75">
        <f t="shared" si="2"/>
        <v>0</v>
      </c>
      <c r="M27" s="76">
        <f>'اختبارات المواد الثانوية'!D28*3</f>
        <v>0</v>
      </c>
      <c r="N27" s="72">
        <f>'التقويم المستمر'!N27</f>
        <v>0</v>
      </c>
      <c r="O27" s="73">
        <f t="shared" si="3"/>
        <v>0</v>
      </c>
      <c r="P27" s="76">
        <f>'اختبارات المواد الثانوية'!G28*3</f>
        <v>0</v>
      </c>
      <c r="Q27" s="74">
        <f>'التقويم المستمر'!Q27</f>
        <v>0</v>
      </c>
      <c r="R27" s="75">
        <f t="shared" si="4"/>
        <v>0</v>
      </c>
      <c r="S27" s="71">
        <f>'اختبارات المواد الثانوية'!J28*3</f>
        <v>0</v>
      </c>
      <c r="T27" s="74">
        <f>'التقويم المستمر'!T27</f>
        <v>0</v>
      </c>
      <c r="U27" s="75">
        <f t="shared" si="5"/>
        <v>0</v>
      </c>
      <c r="V27" s="76">
        <f>'اختبارات المواد الثانوية'!M28*3</f>
        <v>0</v>
      </c>
      <c r="W27" s="72">
        <f>'التقويم المستمر'!W27</f>
        <v>0</v>
      </c>
      <c r="X27" s="73">
        <f t="shared" si="6"/>
        <v>0</v>
      </c>
      <c r="Y27" s="76">
        <f>'اختبارات المواد الثانوية'!P28*3</f>
        <v>0</v>
      </c>
      <c r="Z27" s="74">
        <f>'التقويم المستمر'!Z27</f>
        <v>0</v>
      </c>
      <c r="AA27" s="75">
        <f t="shared" si="7"/>
        <v>0</v>
      </c>
      <c r="AB27" s="71">
        <f>'اختبارات المواد الثانوية'!S28*3</f>
        <v>0</v>
      </c>
      <c r="AC27" s="74">
        <f>'التقويم المستمر'!AC27</f>
        <v>0</v>
      </c>
      <c r="AD27" s="75">
        <f t="shared" si="8"/>
        <v>0</v>
      </c>
      <c r="AE27" s="87">
        <f t="shared" si="9"/>
        <v>0</v>
      </c>
      <c r="AF27" s="88">
        <f t="shared" si="10"/>
        <v>0</v>
      </c>
    </row>
    <row r="28" spans="2:32" ht="17.25" thickTop="1" thickBot="1">
      <c r="B28" s="63">
        <f>'نتائج الفصل الاول'!B28</f>
        <v>23</v>
      </c>
      <c r="C28" s="66" t="str">
        <f>'نتائج الفصل الاول'!C28</f>
        <v>لحول آلاء كوثر</v>
      </c>
      <c r="D28" s="71">
        <f>'اختبارات المواد الاساسية'!T83+'اختبارات المواد الاساسية'!H137+'اختبارات المواد الاساسية'!T137</f>
        <v>0</v>
      </c>
      <c r="E28" s="72">
        <f>'التقويم المستمر'!E28</f>
        <v>0</v>
      </c>
      <c r="F28" s="73">
        <f t="shared" si="0"/>
        <v>0</v>
      </c>
      <c r="G28" s="71">
        <f>'اختبارات المواد الاساسية'!U83+'اختبارات المواد الاساسية'!I137+'اختبارات المواد الاساسية'!U137</f>
        <v>0</v>
      </c>
      <c r="H28" s="74">
        <f>'التقويم المستمر'!H28</f>
        <v>0</v>
      </c>
      <c r="I28" s="75">
        <f t="shared" si="1"/>
        <v>0</v>
      </c>
      <c r="J28" s="71">
        <f>'اختبارات المواد الاساسية'!V83+'اختبارات المواد الاساسية'!J137+'اختبارات المواد الاساسية'!V137</f>
        <v>0</v>
      </c>
      <c r="K28" s="74">
        <f>'التقويم المستمر'!K28</f>
        <v>0</v>
      </c>
      <c r="L28" s="75">
        <f t="shared" si="2"/>
        <v>0</v>
      </c>
      <c r="M28" s="76">
        <f>'اختبارات المواد الثانوية'!D29*3</f>
        <v>0</v>
      </c>
      <c r="N28" s="72">
        <f>'التقويم المستمر'!N28</f>
        <v>0</v>
      </c>
      <c r="O28" s="73">
        <f t="shared" si="3"/>
        <v>0</v>
      </c>
      <c r="P28" s="76">
        <f>'اختبارات المواد الثانوية'!G29*3</f>
        <v>0</v>
      </c>
      <c r="Q28" s="74">
        <f>'التقويم المستمر'!Q28</f>
        <v>0</v>
      </c>
      <c r="R28" s="75">
        <f t="shared" si="4"/>
        <v>0</v>
      </c>
      <c r="S28" s="71">
        <f>'اختبارات المواد الثانوية'!J29*3</f>
        <v>0</v>
      </c>
      <c r="T28" s="74">
        <f>'التقويم المستمر'!T28</f>
        <v>0</v>
      </c>
      <c r="U28" s="75">
        <f t="shared" si="5"/>
        <v>0</v>
      </c>
      <c r="V28" s="76">
        <f>'اختبارات المواد الثانوية'!M29*3</f>
        <v>0</v>
      </c>
      <c r="W28" s="72">
        <f>'التقويم المستمر'!W28</f>
        <v>0</v>
      </c>
      <c r="X28" s="73">
        <f t="shared" si="6"/>
        <v>0</v>
      </c>
      <c r="Y28" s="76">
        <f>'اختبارات المواد الثانوية'!P29*3</f>
        <v>0</v>
      </c>
      <c r="Z28" s="74">
        <f>'التقويم المستمر'!Z28</f>
        <v>0</v>
      </c>
      <c r="AA28" s="75">
        <f t="shared" si="7"/>
        <v>0</v>
      </c>
      <c r="AB28" s="71">
        <f>'اختبارات المواد الثانوية'!S29*3</f>
        <v>0</v>
      </c>
      <c r="AC28" s="74">
        <f>'التقويم المستمر'!AC28</f>
        <v>0</v>
      </c>
      <c r="AD28" s="75">
        <f t="shared" si="8"/>
        <v>0</v>
      </c>
      <c r="AE28" s="87">
        <f t="shared" si="9"/>
        <v>0</v>
      </c>
      <c r="AF28" s="88">
        <f t="shared" si="10"/>
        <v>0</v>
      </c>
    </row>
    <row r="29" spans="2:32" ht="17.25" thickTop="1" thickBot="1">
      <c r="B29" s="63">
        <f>'نتائج الفصل الاول'!B29</f>
        <v>24</v>
      </c>
      <c r="C29" s="66" t="str">
        <f>'نتائج الفصل الاول'!C29</f>
        <v>حيرش أميمة وصال</v>
      </c>
      <c r="D29" s="71">
        <f>'اختبارات المواد الاساسية'!T84+'اختبارات المواد الاساسية'!H138+'اختبارات المواد الاساسية'!T138</f>
        <v>0</v>
      </c>
      <c r="E29" s="72">
        <f>'التقويم المستمر'!E29</f>
        <v>0</v>
      </c>
      <c r="F29" s="73">
        <f t="shared" si="0"/>
        <v>0</v>
      </c>
      <c r="G29" s="71">
        <f>'اختبارات المواد الاساسية'!U84+'اختبارات المواد الاساسية'!I138+'اختبارات المواد الاساسية'!U138</f>
        <v>0</v>
      </c>
      <c r="H29" s="74">
        <f>'التقويم المستمر'!H29</f>
        <v>0</v>
      </c>
      <c r="I29" s="75">
        <f t="shared" si="1"/>
        <v>0</v>
      </c>
      <c r="J29" s="71">
        <f>'اختبارات المواد الاساسية'!V84+'اختبارات المواد الاساسية'!J138+'اختبارات المواد الاساسية'!V138</f>
        <v>0</v>
      </c>
      <c r="K29" s="74">
        <f>'التقويم المستمر'!K29</f>
        <v>0</v>
      </c>
      <c r="L29" s="75">
        <f t="shared" si="2"/>
        <v>0</v>
      </c>
      <c r="M29" s="76">
        <f>'اختبارات المواد الثانوية'!D30*3</f>
        <v>0</v>
      </c>
      <c r="N29" s="72">
        <f>'التقويم المستمر'!N29</f>
        <v>0</v>
      </c>
      <c r="O29" s="73">
        <f t="shared" si="3"/>
        <v>0</v>
      </c>
      <c r="P29" s="76">
        <f>'اختبارات المواد الثانوية'!G30*3</f>
        <v>0</v>
      </c>
      <c r="Q29" s="74">
        <f>'التقويم المستمر'!Q29</f>
        <v>0</v>
      </c>
      <c r="R29" s="75">
        <f t="shared" si="4"/>
        <v>0</v>
      </c>
      <c r="S29" s="71">
        <f>'اختبارات المواد الثانوية'!J30*3</f>
        <v>0</v>
      </c>
      <c r="T29" s="74">
        <f>'التقويم المستمر'!T29</f>
        <v>0</v>
      </c>
      <c r="U29" s="75">
        <f t="shared" si="5"/>
        <v>0</v>
      </c>
      <c r="V29" s="76">
        <f>'اختبارات المواد الثانوية'!M30*3</f>
        <v>0</v>
      </c>
      <c r="W29" s="72">
        <f>'التقويم المستمر'!W29</f>
        <v>0</v>
      </c>
      <c r="X29" s="73">
        <f t="shared" si="6"/>
        <v>0</v>
      </c>
      <c r="Y29" s="76">
        <f>'اختبارات المواد الثانوية'!P30*3</f>
        <v>0</v>
      </c>
      <c r="Z29" s="74">
        <f>'التقويم المستمر'!Z29</f>
        <v>0</v>
      </c>
      <c r="AA29" s="75">
        <f t="shared" si="7"/>
        <v>0</v>
      </c>
      <c r="AB29" s="71">
        <f>'اختبارات المواد الثانوية'!S30*3</f>
        <v>0</v>
      </c>
      <c r="AC29" s="74">
        <f>'التقويم المستمر'!AC29</f>
        <v>0</v>
      </c>
      <c r="AD29" s="75">
        <f t="shared" si="8"/>
        <v>0</v>
      </c>
      <c r="AE29" s="87">
        <f t="shared" si="9"/>
        <v>0</v>
      </c>
      <c r="AF29" s="88">
        <f t="shared" si="10"/>
        <v>0</v>
      </c>
    </row>
    <row r="30" spans="2:32" ht="17.25" thickTop="1" thickBot="1">
      <c r="B30" s="63">
        <f>'نتائج الفصل الاول'!B30</f>
        <v>25</v>
      </c>
      <c r="C30" s="66" t="str">
        <f>'نتائج الفصل الاول'!C30</f>
        <v xml:space="preserve">سليماني أميمة </v>
      </c>
      <c r="D30" s="71">
        <f>'اختبارات المواد الاساسية'!T85+'اختبارات المواد الاساسية'!H139+'اختبارات المواد الاساسية'!T139</f>
        <v>0</v>
      </c>
      <c r="E30" s="72">
        <f>'التقويم المستمر'!E30</f>
        <v>0</v>
      </c>
      <c r="F30" s="73">
        <f t="shared" si="0"/>
        <v>0</v>
      </c>
      <c r="G30" s="71">
        <f>'اختبارات المواد الاساسية'!U85+'اختبارات المواد الاساسية'!I139+'اختبارات المواد الاساسية'!U139</f>
        <v>0</v>
      </c>
      <c r="H30" s="74">
        <f>'التقويم المستمر'!H30</f>
        <v>0</v>
      </c>
      <c r="I30" s="75">
        <f t="shared" si="1"/>
        <v>0</v>
      </c>
      <c r="J30" s="71">
        <f>'اختبارات المواد الاساسية'!V85+'اختبارات المواد الاساسية'!J139+'اختبارات المواد الاساسية'!V139</f>
        <v>0</v>
      </c>
      <c r="K30" s="74">
        <f>'التقويم المستمر'!K30</f>
        <v>0</v>
      </c>
      <c r="L30" s="75">
        <f t="shared" si="2"/>
        <v>0</v>
      </c>
      <c r="M30" s="76">
        <f>'اختبارات المواد الثانوية'!D31*3</f>
        <v>0</v>
      </c>
      <c r="N30" s="72">
        <f>'التقويم المستمر'!N30</f>
        <v>0</v>
      </c>
      <c r="O30" s="73">
        <f t="shared" si="3"/>
        <v>0</v>
      </c>
      <c r="P30" s="76">
        <f>'اختبارات المواد الثانوية'!G31*3</f>
        <v>0</v>
      </c>
      <c r="Q30" s="74">
        <f>'التقويم المستمر'!Q30</f>
        <v>0</v>
      </c>
      <c r="R30" s="75">
        <f t="shared" si="4"/>
        <v>0</v>
      </c>
      <c r="S30" s="71">
        <f>'اختبارات المواد الثانوية'!J31*3</f>
        <v>0</v>
      </c>
      <c r="T30" s="74">
        <f>'التقويم المستمر'!T30</f>
        <v>0</v>
      </c>
      <c r="U30" s="75">
        <f t="shared" si="5"/>
        <v>0</v>
      </c>
      <c r="V30" s="76">
        <f>'اختبارات المواد الثانوية'!M31*3</f>
        <v>0</v>
      </c>
      <c r="W30" s="72">
        <f>'التقويم المستمر'!W30</f>
        <v>0</v>
      </c>
      <c r="X30" s="73">
        <f t="shared" si="6"/>
        <v>0</v>
      </c>
      <c r="Y30" s="76">
        <f>'اختبارات المواد الثانوية'!P31*3</f>
        <v>0</v>
      </c>
      <c r="Z30" s="74">
        <f>'التقويم المستمر'!Z30</f>
        <v>0</v>
      </c>
      <c r="AA30" s="75">
        <f t="shared" si="7"/>
        <v>0</v>
      </c>
      <c r="AB30" s="71">
        <f>'اختبارات المواد الثانوية'!S31*3</f>
        <v>0</v>
      </c>
      <c r="AC30" s="74">
        <f>'التقويم المستمر'!AC30</f>
        <v>0</v>
      </c>
      <c r="AD30" s="75">
        <f t="shared" si="8"/>
        <v>0</v>
      </c>
      <c r="AE30" s="87">
        <f t="shared" si="9"/>
        <v>0</v>
      </c>
      <c r="AF30" s="88">
        <f t="shared" si="10"/>
        <v>0</v>
      </c>
    </row>
    <row r="31" spans="2:32" ht="17.25" thickTop="1" thickBot="1">
      <c r="B31" s="63">
        <f>'نتائج الفصل الاول'!B31</f>
        <v>26</v>
      </c>
      <c r="C31" s="66" t="str">
        <f>'نتائج الفصل الاول'!C31</f>
        <v>خديوي ريم</v>
      </c>
      <c r="D31" s="71">
        <f>'اختبارات المواد الاساسية'!T86+'اختبارات المواد الاساسية'!H140+'اختبارات المواد الاساسية'!T140</f>
        <v>0</v>
      </c>
      <c r="E31" s="72">
        <f>'التقويم المستمر'!E31</f>
        <v>0</v>
      </c>
      <c r="F31" s="73">
        <f t="shared" si="0"/>
        <v>0</v>
      </c>
      <c r="G31" s="71">
        <f>'اختبارات المواد الاساسية'!U86+'اختبارات المواد الاساسية'!I140+'اختبارات المواد الاساسية'!U140</f>
        <v>0</v>
      </c>
      <c r="H31" s="74">
        <f>'التقويم المستمر'!H31</f>
        <v>0</v>
      </c>
      <c r="I31" s="75">
        <f t="shared" si="1"/>
        <v>0</v>
      </c>
      <c r="J31" s="71">
        <f>'اختبارات المواد الاساسية'!V86+'اختبارات المواد الاساسية'!J140+'اختبارات المواد الاساسية'!V140</f>
        <v>0</v>
      </c>
      <c r="K31" s="74">
        <f>'التقويم المستمر'!K31</f>
        <v>0</v>
      </c>
      <c r="L31" s="75">
        <f t="shared" si="2"/>
        <v>0</v>
      </c>
      <c r="M31" s="76">
        <f>'اختبارات المواد الثانوية'!D32*3</f>
        <v>0</v>
      </c>
      <c r="N31" s="72">
        <f>'التقويم المستمر'!N31</f>
        <v>0</v>
      </c>
      <c r="O31" s="73">
        <f t="shared" si="3"/>
        <v>0</v>
      </c>
      <c r="P31" s="76">
        <f>'اختبارات المواد الثانوية'!G32*3</f>
        <v>0</v>
      </c>
      <c r="Q31" s="74">
        <f>'التقويم المستمر'!Q31</f>
        <v>0</v>
      </c>
      <c r="R31" s="75">
        <f t="shared" si="4"/>
        <v>0</v>
      </c>
      <c r="S31" s="71">
        <f>'اختبارات المواد الثانوية'!J32*3</f>
        <v>0</v>
      </c>
      <c r="T31" s="74">
        <f>'التقويم المستمر'!T31</f>
        <v>0</v>
      </c>
      <c r="U31" s="75">
        <f t="shared" si="5"/>
        <v>0</v>
      </c>
      <c r="V31" s="76">
        <f>'اختبارات المواد الثانوية'!M32*3</f>
        <v>0</v>
      </c>
      <c r="W31" s="72">
        <f>'التقويم المستمر'!W31</f>
        <v>0</v>
      </c>
      <c r="X31" s="73">
        <f t="shared" si="6"/>
        <v>0</v>
      </c>
      <c r="Y31" s="76">
        <f>'اختبارات المواد الثانوية'!P32*3</f>
        <v>0</v>
      </c>
      <c r="Z31" s="74">
        <f>'التقويم المستمر'!Z31</f>
        <v>0</v>
      </c>
      <c r="AA31" s="75">
        <f t="shared" si="7"/>
        <v>0</v>
      </c>
      <c r="AB31" s="71">
        <f>'اختبارات المواد الثانوية'!S32*3</f>
        <v>0</v>
      </c>
      <c r="AC31" s="74">
        <f>'التقويم المستمر'!AC31</f>
        <v>0</v>
      </c>
      <c r="AD31" s="75">
        <f t="shared" si="8"/>
        <v>0</v>
      </c>
      <c r="AE31" s="87">
        <f t="shared" si="9"/>
        <v>0</v>
      </c>
      <c r="AF31" s="88">
        <f t="shared" si="10"/>
        <v>0</v>
      </c>
    </row>
    <row r="32" spans="2:32" ht="17.25" thickTop="1" thickBot="1">
      <c r="B32" s="63">
        <f>'نتائج الفصل الاول'!B32</f>
        <v>27</v>
      </c>
      <c r="C32" s="66" t="str">
        <f>'نتائج الفصل الاول'!C32</f>
        <v>عالب نورالهدى</v>
      </c>
      <c r="D32" s="71">
        <f>'اختبارات المواد الاساسية'!T87+'اختبارات المواد الاساسية'!H141+'اختبارات المواد الاساسية'!T141</f>
        <v>0</v>
      </c>
      <c r="E32" s="72">
        <f>'التقويم المستمر'!E32</f>
        <v>0</v>
      </c>
      <c r="F32" s="73">
        <f t="shared" si="0"/>
        <v>0</v>
      </c>
      <c r="G32" s="71">
        <f>'اختبارات المواد الاساسية'!U87+'اختبارات المواد الاساسية'!I141+'اختبارات المواد الاساسية'!U141</f>
        <v>0</v>
      </c>
      <c r="H32" s="74">
        <f>'التقويم المستمر'!H32</f>
        <v>0</v>
      </c>
      <c r="I32" s="75">
        <f t="shared" si="1"/>
        <v>0</v>
      </c>
      <c r="J32" s="71">
        <f>'اختبارات المواد الاساسية'!V87+'اختبارات المواد الاساسية'!J141+'اختبارات المواد الاساسية'!V141</f>
        <v>0</v>
      </c>
      <c r="K32" s="74">
        <f>'التقويم المستمر'!K32</f>
        <v>0</v>
      </c>
      <c r="L32" s="75">
        <f t="shared" si="2"/>
        <v>0</v>
      </c>
      <c r="M32" s="76">
        <f>'اختبارات المواد الثانوية'!D33*3</f>
        <v>0</v>
      </c>
      <c r="N32" s="72">
        <f>'التقويم المستمر'!N32</f>
        <v>0</v>
      </c>
      <c r="O32" s="73">
        <f t="shared" si="3"/>
        <v>0</v>
      </c>
      <c r="P32" s="76">
        <f>'اختبارات المواد الثانوية'!G33*3</f>
        <v>0</v>
      </c>
      <c r="Q32" s="74">
        <f>'التقويم المستمر'!Q32</f>
        <v>0</v>
      </c>
      <c r="R32" s="75">
        <f t="shared" si="4"/>
        <v>0</v>
      </c>
      <c r="S32" s="71">
        <f>'اختبارات المواد الثانوية'!J33*3</f>
        <v>0</v>
      </c>
      <c r="T32" s="74">
        <f>'التقويم المستمر'!T32</f>
        <v>0</v>
      </c>
      <c r="U32" s="75">
        <f t="shared" si="5"/>
        <v>0</v>
      </c>
      <c r="V32" s="76">
        <f>'اختبارات المواد الثانوية'!M33*3</f>
        <v>0</v>
      </c>
      <c r="W32" s="72">
        <f>'التقويم المستمر'!W32</f>
        <v>0</v>
      </c>
      <c r="X32" s="73">
        <f t="shared" si="6"/>
        <v>0</v>
      </c>
      <c r="Y32" s="76">
        <f>'اختبارات المواد الثانوية'!P33*3</f>
        <v>0</v>
      </c>
      <c r="Z32" s="74">
        <f>'التقويم المستمر'!Z32</f>
        <v>0</v>
      </c>
      <c r="AA32" s="75">
        <f t="shared" si="7"/>
        <v>0</v>
      </c>
      <c r="AB32" s="71">
        <f>'اختبارات المواد الثانوية'!S33*3</f>
        <v>0</v>
      </c>
      <c r="AC32" s="74">
        <f>'التقويم المستمر'!AC32</f>
        <v>0</v>
      </c>
      <c r="AD32" s="75">
        <f t="shared" si="8"/>
        <v>0</v>
      </c>
      <c r="AE32" s="87">
        <f t="shared" si="9"/>
        <v>0</v>
      </c>
      <c r="AF32" s="88">
        <f t="shared" si="10"/>
        <v>0</v>
      </c>
    </row>
    <row r="33" spans="2:32" ht="17.25" thickTop="1" thickBot="1">
      <c r="B33" s="63">
        <f>'نتائج الفصل الاول'!B33</f>
        <v>28</v>
      </c>
      <c r="C33" s="66" t="str">
        <f>'نتائج الفصل الاول'!C33</f>
        <v>زهار امينة</v>
      </c>
      <c r="D33" s="71">
        <f>'اختبارات المواد الاساسية'!T88+'اختبارات المواد الاساسية'!H142+'اختبارات المواد الاساسية'!T142</f>
        <v>0</v>
      </c>
      <c r="E33" s="72">
        <f>'التقويم المستمر'!E33</f>
        <v>0</v>
      </c>
      <c r="F33" s="73">
        <f t="shared" si="0"/>
        <v>0</v>
      </c>
      <c r="G33" s="71">
        <f>'اختبارات المواد الاساسية'!U88+'اختبارات المواد الاساسية'!I142+'اختبارات المواد الاساسية'!U142</f>
        <v>0</v>
      </c>
      <c r="H33" s="74">
        <f>'التقويم المستمر'!H33</f>
        <v>0</v>
      </c>
      <c r="I33" s="75">
        <f t="shared" si="1"/>
        <v>0</v>
      </c>
      <c r="J33" s="71">
        <f>'اختبارات المواد الاساسية'!V88+'اختبارات المواد الاساسية'!J142+'اختبارات المواد الاساسية'!V142</f>
        <v>0</v>
      </c>
      <c r="K33" s="74">
        <f>'التقويم المستمر'!K33</f>
        <v>0</v>
      </c>
      <c r="L33" s="75">
        <f t="shared" si="2"/>
        <v>0</v>
      </c>
      <c r="M33" s="76">
        <f>'اختبارات المواد الثانوية'!D34*3</f>
        <v>0</v>
      </c>
      <c r="N33" s="72">
        <f>'التقويم المستمر'!N33</f>
        <v>0</v>
      </c>
      <c r="O33" s="73">
        <f t="shared" si="3"/>
        <v>0</v>
      </c>
      <c r="P33" s="76">
        <f>'اختبارات المواد الثانوية'!G34*3</f>
        <v>0</v>
      </c>
      <c r="Q33" s="74">
        <f>'التقويم المستمر'!Q33</f>
        <v>0</v>
      </c>
      <c r="R33" s="75">
        <f t="shared" si="4"/>
        <v>0</v>
      </c>
      <c r="S33" s="71">
        <f>'اختبارات المواد الثانوية'!J34*3</f>
        <v>0</v>
      </c>
      <c r="T33" s="74">
        <f>'التقويم المستمر'!T33</f>
        <v>0</v>
      </c>
      <c r="U33" s="75">
        <f t="shared" si="5"/>
        <v>0</v>
      </c>
      <c r="V33" s="76">
        <f>'اختبارات المواد الثانوية'!M34*3</f>
        <v>0</v>
      </c>
      <c r="W33" s="72">
        <f>'التقويم المستمر'!W33</f>
        <v>0</v>
      </c>
      <c r="X33" s="73">
        <f t="shared" si="6"/>
        <v>0</v>
      </c>
      <c r="Y33" s="76">
        <f>'اختبارات المواد الثانوية'!P34*3</f>
        <v>0</v>
      </c>
      <c r="Z33" s="74">
        <f>'التقويم المستمر'!Z33</f>
        <v>0</v>
      </c>
      <c r="AA33" s="75">
        <f t="shared" si="7"/>
        <v>0</v>
      </c>
      <c r="AB33" s="71">
        <f>'اختبارات المواد الثانوية'!S34*3</f>
        <v>0</v>
      </c>
      <c r="AC33" s="74">
        <f>'التقويم المستمر'!AC33</f>
        <v>0</v>
      </c>
      <c r="AD33" s="75">
        <f t="shared" si="8"/>
        <v>0</v>
      </c>
      <c r="AE33" s="87">
        <f t="shared" si="9"/>
        <v>0</v>
      </c>
      <c r="AF33" s="88">
        <f t="shared" si="10"/>
        <v>0</v>
      </c>
    </row>
    <row r="34" spans="2:32" ht="17.25" thickTop="1" thickBot="1">
      <c r="B34" s="63">
        <f>'نتائج الفصل الاول'!B34</f>
        <v>29</v>
      </c>
      <c r="C34" s="66" t="str">
        <f>'نتائج الفصل الاول'!C34</f>
        <v>خذير حليمة</v>
      </c>
      <c r="D34" s="71">
        <f>'اختبارات المواد الاساسية'!T89+'اختبارات المواد الاساسية'!H143+'اختبارات المواد الاساسية'!T143</f>
        <v>0</v>
      </c>
      <c r="E34" s="72">
        <f>'التقويم المستمر'!E34</f>
        <v>0</v>
      </c>
      <c r="F34" s="73">
        <f t="shared" si="0"/>
        <v>0</v>
      </c>
      <c r="G34" s="71">
        <f>'اختبارات المواد الاساسية'!U89+'اختبارات المواد الاساسية'!I143+'اختبارات المواد الاساسية'!U143</f>
        <v>0</v>
      </c>
      <c r="H34" s="74">
        <f>'التقويم المستمر'!H34</f>
        <v>0</v>
      </c>
      <c r="I34" s="75">
        <f t="shared" si="1"/>
        <v>0</v>
      </c>
      <c r="J34" s="71">
        <f>'اختبارات المواد الاساسية'!V89+'اختبارات المواد الاساسية'!J143+'اختبارات المواد الاساسية'!V143</f>
        <v>0</v>
      </c>
      <c r="K34" s="74">
        <f>'التقويم المستمر'!K34</f>
        <v>0</v>
      </c>
      <c r="L34" s="75">
        <f t="shared" si="2"/>
        <v>0</v>
      </c>
      <c r="M34" s="76">
        <f>'اختبارات المواد الثانوية'!D35*3</f>
        <v>0</v>
      </c>
      <c r="N34" s="72">
        <f>'التقويم المستمر'!N34</f>
        <v>0</v>
      </c>
      <c r="O34" s="73">
        <f t="shared" si="3"/>
        <v>0</v>
      </c>
      <c r="P34" s="76">
        <f>'اختبارات المواد الثانوية'!G35*3</f>
        <v>0</v>
      </c>
      <c r="Q34" s="74">
        <f>'التقويم المستمر'!Q34</f>
        <v>0</v>
      </c>
      <c r="R34" s="75">
        <f t="shared" si="4"/>
        <v>0</v>
      </c>
      <c r="S34" s="71">
        <f>'اختبارات المواد الثانوية'!J35*3</f>
        <v>0</v>
      </c>
      <c r="T34" s="74">
        <f>'التقويم المستمر'!T34</f>
        <v>0</v>
      </c>
      <c r="U34" s="75">
        <f t="shared" si="5"/>
        <v>0</v>
      </c>
      <c r="V34" s="76">
        <f>'اختبارات المواد الثانوية'!M35*3</f>
        <v>0</v>
      </c>
      <c r="W34" s="72">
        <f>'التقويم المستمر'!W34</f>
        <v>0</v>
      </c>
      <c r="X34" s="73">
        <f t="shared" si="6"/>
        <v>0</v>
      </c>
      <c r="Y34" s="76">
        <f>'اختبارات المواد الثانوية'!P35*3</f>
        <v>0</v>
      </c>
      <c r="Z34" s="74">
        <f>'التقويم المستمر'!Z34</f>
        <v>0</v>
      </c>
      <c r="AA34" s="75">
        <f t="shared" si="7"/>
        <v>0</v>
      </c>
      <c r="AB34" s="71">
        <f>'اختبارات المواد الثانوية'!S35*3</f>
        <v>0</v>
      </c>
      <c r="AC34" s="74">
        <f>'التقويم المستمر'!AC34</f>
        <v>0</v>
      </c>
      <c r="AD34" s="75">
        <f t="shared" si="8"/>
        <v>0</v>
      </c>
      <c r="AE34" s="87">
        <f t="shared" si="9"/>
        <v>0</v>
      </c>
      <c r="AF34" s="88">
        <f t="shared" si="10"/>
        <v>0</v>
      </c>
    </row>
    <row r="35" spans="2:32" ht="17.25" thickTop="1" thickBot="1">
      <c r="B35" s="63">
        <f>'نتائج الفصل الاول'!B35</f>
        <v>30</v>
      </c>
      <c r="C35" s="66" t="str">
        <f>'نتائج الفصل الاول'!C35</f>
        <v>سلت ماريا غفران</v>
      </c>
      <c r="D35" s="71">
        <f>'اختبارات المواد الاساسية'!T90+'اختبارات المواد الاساسية'!H144+'اختبارات المواد الاساسية'!T144</f>
        <v>0</v>
      </c>
      <c r="E35" s="72">
        <f>'التقويم المستمر'!E35</f>
        <v>0</v>
      </c>
      <c r="F35" s="73">
        <f t="shared" si="0"/>
        <v>0</v>
      </c>
      <c r="G35" s="71">
        <f>'اختبارات المواد الاساسية'!U90+'اختبارات المواد الاساسية'!I144+'اختبارات المواد الاساسية'!U144</f>
        <v>0</v>
      </c>
      <c r="H35" s="74">
        <f>'التقويم المستمر'!H35</f>
        <v>0</v>
      </c>
      <c r="I35" s="75">
        <f t="shared" si="1"/>
        <v>0</v>
      </c>
      <c r="J35" s="71">
        <f>'اختبارات المواد الاساسية'!V90+'اختبارات المواد الاساسية'!J144+'اختبارات المواد الاساسية'!V144</f>
        <v>0</v>
      </c>
      <c r="K35" s="74">
        <f>'التقويم المستمر'!K35</f>
        <v>0</v>
      </c>
      <c r="L35" s="75">
        <f t="shared" si="2"/>
        <v>0</v>
      </c>
      <c r="M35" s="76">
        <f>'اختبارات المواد الثانوية'!D36*3</f>
        <v>0</v>
      </c>
      <c r="N35" s="72">
        <f>'التقويم المستمر'!N35</f>
        <v>0</v>
      </c>
      <c r="O35" s="73">
        <f t="shared" si="3"/>
        <v>0</v>
      </c>
      <c r="P35" s="76">
        <f>'اختبارات المواد الثانوية'!G36*3</f>
        <v>0</v>
      </c>
      <c r="Q35" s="74">
        <f>'التقويم المستمر'!Q35</f>
        <v>0</v>
      </c>
      <c r="R35" s="75">
        <f t="shared" si="4"/>
        <v>0</v>
      </c>
      <c r="S35" s="71">
        <f>'اختبارات المواد الثانوية'!J36*3</f>
        <v>0</v>
      </c>
      <c r="T35" s="74">
        <f>'التقويم المستمر'!T35</f>
        <v>0</v>
      </c>
      <c r="U35" s="75">
        <f t="shared" si="5"/>
        <v>0</v>
      </c>
      <c r="V35" s="76">
        <f>'اختبارات المواد الثانوية'!M36*3</f>
        <v>0</v>
      </c>
      <c r="W35" s="72">
        <f>'التقويم المستمر'!W35</f>
        <v>0</v>
      </c>
      <c r="X35" s="73">
        <f t="shared" si="6"/>
        <v>0</v>
      </c>
      <c r="Y35" s="76">
        <f>'اختبارات المواد الثانوية'!P36*3</f>
        <v>0</v>
      </c>
      <c r="Z35" s="74">
        <f>'التقويم المستمر'!Z35</f>
        <v>0</v>
      </c>
      <c r="AA35" s="75">
        <f t="shared" si="7"/>
        <v>0</v>
      </c>
      <c r="AB35" s="71">
        <f>'اختبارات المواد الثانوية'!S36*3</f>
        <v>0</v>
      </c>
      <c r="AC35" s="74">
        <f>'التقويم المستمر'!AC35</f>
        <v>0</v>
      </c>
      <c r="AD35" s="75">
        <f t="shared" si="8"/>
        <v>0</v>
      </c>
      <c r="AE35" s="87">
        <f t="shared" si="9"/>
        <v>0</v>
      </c>
      <c r="AF35" s="88">
        <f t="shared" si="10"/>
        <v>0</v>
      </c>
    </row>
    <row r="36" spans="2:32" ht="17.25" thickTop="1" thickBot="1">
      <c r="B36" s="63">
        <f>'نتائج الفصل الاول'!B36</f>
        <v>31</v>
      </c>
      <c r="C36" s="66" t="str">
        <f>'نتائج الفصل الاول'!C36</f>
        <v>هرماس منى ام النون</v>
      </c>
      <c r="D36" s="71">
        <f>'اختبارات المواد الاساسية'!T91+'اختبارات المواد الاساسية'!H145+'اختبارات المواد الاساسية'!T145</f>
        <v>0</v>
      </c>
      <c r="E36" s="72">
        <f>'التقويم المستمر'!E36</f>
        <v>0</v>
      </c>
      <c r="F36" s="73">
        <f t="shared" si="0"/>
        <v>0</v>
      </c>
      <c r="G36" s="71">
        <f>'اختبارات المواد الاساسية'!U91+'اختبارات المواد الاساسية'!I145+'اختبارات المواد الاساسية'!U145</f>
        <v>0</v>
      </c>
      <c r="H36" s="74">
        <f>'التقويم المستمر'!H36</f>
        <v>0</v>
      </c>
      <c r="I36" s="75">
        <f t="shared" si="1"/>
        <v>0</v>
      </c>
      <c r="J36" s="71">
        <f>'اختبارات المواد الاساسية'!V91+'اختبارات المواد الاساسية'!J145+'اختبارات المواد الاساسية'!V145</f>
        <v>0</v>
      </c>
      <c r="K36" s="74">
        <f>'التقويم المستمر'!K36</f>
        <v>0</v>
      </c>
      <c r="L36" s="75">
        <f t="shared" si="2"/>
        <v>0</v>
      </c>
      <c r="M36" s="76">
        <f>'اختبارات المواد الثانوية'!D37*3</f>
        <v>0</v>
      </c>
      <c r="N36" s="72">
        <f>'التقويم المستمر'!N36</f>
        <v>0</v>
      </c>
      <c r="O36" s="73">
        <f t="shared" si="3"/>
        <v>0</v>
      </c>
      <c r="P36" s="76">
        <f>'اختبارات المواد الثانوية'!G37*3</f>
        <v>0</v>
      </c>
      <c r="Q36" s="74">
        <f>'التقويم المستمر'!Q36</f>
        <v>0</v>
      </c>
      <c r="R36" s="75">
        <f t="shared" si="4"/>
        <v>0</v>
      </c>
      <c r="S36" s="71">
        <f>'اختبارات المواد الثانوية'!J37*3</f>
        <v>0</v>
      </c>
      <c r="T36" s="74">
        <f>'التقويم المستمر'!T36</f>
        <v>0</v>
      </c>
      <c r="U36" s="75">
        <f t="shared" si="5"/>
        <v>0</v>
      </c>
      <c r="V36" s="76">
        <f>'اختبارات المواد الثانوية'!M37*3</f>
        <v>0</v>
      </c>
      <c r="W36" s="72">
        <f>'التقويم المستمر'!W36</f>
        <v>0</v>
      </c>
      <c r="X36" s="73">
        <f t="shared" si="6"/>
        <v>0</v>
      </c>
      <c r="Y36" s="76">
        <f>'اختبارات المواد الثانوية'!P37*3</f>
        <v>0</v>
      </c>
      <c r="Z36" s="74">
        <f>'التقويم المستمر'!Z36</f>
        <v>0</v>
      </c>
      <c r="AA36" s="75">
        <f t="shared" si="7"/>
        <v>0</v>
      </c>
      <c r="AB36" s="71">
        <f>'اختبارات المواد الثانوية'!S37*3</f>
        <v>0</v>
      </c>
      <c r="AC36" s="74">
        <f>'التقويم المستمر'!AC36</f>
        <v>0</v>
      </c>
      <c r="AD36" s="75">
        <f t="shared" si="8"/>
        <v>0</v>
      </c>
      <c r="AE36" s="87">
        <f t="shared" si="9"/>
        <v>0</v>
      </c>
      <c r="AF36" s="88">
        <f t="shared" si="10"/>
        <v>0</v>
      </c>
    </row>
    <row r="37" spans="2:32" ht="17.25" thickTop="1" thickBot="1">
      <c r="B37" s="63">
        <f>'نتائج الفصل الاول'!B37</f>
        <v>32</v>
      </c>
      <c r="C37" s="66" t="str">
        <f>'نتائج الفصل الاول'!C37</f>
        <v>مجبري هبة</v>
      </c>
      <c r="D37" s="71">
        <f>'اختبارات المواد الاساسية'!T92+'اختبارات المواد الاساسية'!H146+'اختبارات المواد الاساسية'!T146</f>
        <v>0</v>
      </c>
      <c r="E37" s="72">
        <f>'التقويم المستمر'!E37</f>
        <v>0</v>
      </c>
      <c r="F37" s="73">
        <f t="shared" si="0"/>
        <v>0</v>
      </c>
      <c r="G37" s="71">
        <f>'اختبارات المواد الاساسية'!U92+'اختبارات المواد الاساسية'!I146+'اختبارات المواد الاساسية'!U146</f>
        <v>0</v>
      </c>
      <c r="H37" s="74">
        <f>'التقويم المستمر'!H37</f>
        <v>0</v>
      </c>
      <c r="I37" s="75">
        <f t="shared" si="1"/>
        <v>0</v>
      </c>
      <c r="J37" s="71">
        <f>'اختبارات المواد الاساسية'!V92+'اختبارات المواد الاساسية'!J146+'اختبارات المواد الاساسية'!V146</f>
        <v>0</v>
      </c>
      <c r="K37" s="74">
        <f>'التقويم المستمر'!K37</f>
        <v>0</v>
      </c>
      <c r="L37" s="75">
        <f t="shared" si="2"/>
        <v>0</v>
      </c>
      <c r="M37" s="76">
        <f>'اختبارات المواد الثانوية'!D38*3</f>
        <v>0</v>
      </c>
      <c r="N37" s="72">
        <f>'التقويم المستمر'!N37</f>
        <v>0</v>
      </c>
      <c r="O37" s="73">
        <f t="shared" si="3"/>
        <v>0</v>
      </c>
      <c r="P37" s="76">
        <f>'اختبارات المواد الثانوية'!G38*3</f>
        <v>0</v>
      </c>
      <c r="Q37" s="74">
        <f>'التقويم المستمر'!Q37</f>
        <v>0</v>
      </c>
      <c r="R37" s="75">
        <f t="shared" si="4"/>
        <v>0</v>
      </c>
      <c r="S37" s="71">
        <f>'اختبارات المواد الثانوية'!J38*3</f>
        <v>0</v>
      </c>
      <c r="T37" s="74">
        <f>'التقويم المستمر'!T37</f>
        <v>0</v>
      </c>
      <c r="U37" s="75">
        <f t="shared" si="5"/>
        <v>0</v>
      </c>
      <c r="V37" s="76">
        <f>'اختبارات المواد الثانوية'!M38*3</f>
        <v>0</v>
      </c>
      <c r="W37" s="72">
        <f>'التقويم المستمر'!W37</f>
        <v>0</v>
      </c>
      <c r="X37" s="73">
        <f t="shared" si="6"/>
        <v>0</v>
      </c>
      <c r="Y37" s="76">
        <f>'اختبارات المواد الثانوية'!P38*3</f>
        <v>0</v>
      </c>
      <c r="Z37" s="74">
        <f>'التقويم المستمر'!Z37</f>
        <v>0</v>
      </c>
      <c r="AA37" s="75">
        <f t="shared" si="7"/>
        <v>0</v>
      </c>
      <c r="AB37" s="71">
        <f>'اختبارات المواد الثانوية'!S38*3</f>
        <v>0</v>
      </c>
      <c r="AC37" s="74">
        <f>'التقويم المستمر'!AC37</f>
        <v>0</v>
      </c>
      <c r="AD37" s="75">
        <f t="shared" si="8"/>
        <v>0</v>
      </c>
      <c r="AE37" s="87">
        <f t="shared" si="9"/>
        <v>0</v>
      </c>
      <c r="AF37" s="88">
        <f t="shared" si="10"/>
        <v>0</v>
      </c>
    </row>
    <row r="38" spans="2:32" ht="17.25" thickTop="1" thickBot="1">
      <c r="B38" s="63">
        <f>'نتائج الفصل الاول'!B38</f>
        <v>33</v>
      </c>
      <c r="C38" s="66" t="str">
        <f>'نتائج الفصل الاول'!C38</f>
        <v>العشمي سهيلة</v>
      </c>
      <c r="D38" s="71">
        <f>'اختبارات المواد الاساسية'!T93+'اختبارات المواد الاساسية'!H147+'اختبارات المواد الاساسية'!T147</f>
        <v>0</v>
      </c>
      <c r="E38" s="72">
        <f>'التقويم المستمر'!E38</f>
        <v>0</v>
      </c>
      <c r="F38" s="73">
        <f t="shared" si="0"/>
        <v>0</v>
      </c>
      <c r="G38" s="71">
        <f>'اختبارات المواد الاساسية'!U93+'اختبارات المواد الاساسية'!I147+'اختبارات المواد الاساسية'!U147</f>
        <v>0</v>
      </c>
      <c r="H38" s="74">
        <f>'التقويم المستمر'!H38</f>
        <v>0</v>
      </c>
      <c r="I38" s="75">
        <f t="shared" si="1"/>
        <v>0</v>
      </c>
      <c r="J38" s="71">
        <f>'اختبارات المواد الاساسية'!V93+'اختبارات المواد الاساسية'!J147+'اختبارات المواد الاساسية'!V147</f>
        <v>0</v>
      </c>
      <c r="K38" s="74">
        <f>'التقويم المستمر'!K38</f>
        <v>0</v>
      </c>
      <c r="L38" s="75">
        <f t="shared" si="2"/>
        <v>0</v>
      </c>
      <c r="M38" s="76">
        <f>'اختبارات المواد الثانوية'!D39*3</f>
        <v>0</v>
      </c>
      <c r="N38" s="72">
        <f>'التقويم المستمر'!N38</f>
        <v>0</v>
      </c>
      <c r="O38" s="73">
        <f t="shared" si="3"/>
        <v>0</v>
      </c>
      <c r="P38" s="76">
        <f>'اختبارات المواد الثانوية'!G39*3</f>
        <v>0</v>
      </c>
      <c r="Q38" s="74">
        <f>'التقويم المستمر'!Q38</f>
        <v>0</v>
      </c>
      <c r="R38" s="75">
        <f t="shared" si="4"/>
        <v>0</v>
      </c>
      <c r="S38" s="71">
        <f>'اختبارات المواد الثانوية'!J39*3</f>
        <v>0</v>
      </c>
      <c r="T38" s="74">
        <f>'التقويم المستمر'!T38</f>
        <v>0</v>
      </c>
      <c r="U38" s="75">
        <f t="shared" si="5"/>
        <v>0</v>
      </c>
      <c r="V38" s="76">
        <f>'اختبارات المواد الثانوية'!M39*3</f>
        <v>0</v>
      </c>
      <c r="W38" s="72">
        <f>'التقويم المستمر'!W38</f>
        <v>0</v>
      </c>
      <c r="X38" s="73">
        <f t="shared" si="6"/>
        <v>0</v>
      </c>
      <c r="Y38" s="76">
        <f>'اختبارات المواد الثانوية'!P39*3</f>
        <v>0</v>
      </c>
      <c r="Z38" s="74">
        <f>'التقويم المستمر'!Z38</f>
        <v>0</v>
      </c>
      <c r="AA38" s="75">
        <f t="shared" si="7"/>
        <v>0</v>
      </c>
      <c r="AB38" s="71">
        <f>'اختبارات المواد الثانوية'!S39*3</f>
        <v>0</v>
      </c>
      <c r="AC38" s="74">
        <f>'التقويم المستمر'!AC38</f>
        <v>0</v>
      </c>
      <c r="AD38" s="75">
        <f t="shared" si="8"/>
        <v>0</v>
      </c>
      <c r="AE38" s="87">
        <f t="shared" si="9"/>
        <v>0</v>
      </c>
      <c r="AF38" s="88">
        <f t="shared" si="10"/>
        <v>0</v>
      </c>
    </row>
    <row r="39" spans="2:32" ht="15.75" customHeight="1" thickTop="1" thickBot="1">
      <c r="B39" s="64">
        <f>'نتائج الفصل الاول'!B39</f>
        <v>34</v>
      </c>
      <c r="C39" s="90" t="str">
        <f>'نتائج الفصل الاول'!C39</f>
        <v>فتيلينة مريم</v>
      </c>
      <c r="D39" s="71">
        <f>'اختبارات المواد الاساسية'!T94+'اختبارات المواد الاساسية'!H148+'اختبارات المواد الاساسية'!T148</f>
        <v>0</v>
      </c>
      <c r="E39" s="72">
        <f>'التقويم المستمر'!E39</f>
        <v>0</v>
      </c>
      <c r="F39" s="73">
        <f t="shared" si="0"/>
        <v>0</v>
      </c>
      <c r="G39" s="71">
        <f>'اختبارات المواد الاساسية'!U94+'اختبارات المواد الاساسية'!I148+'اختبارات المواد الاساسية'!U148</f>
        <v>0</v>
      </c>
      <c r="H39" s="74">
        <f>'التقويم المستمر'!H39</f>
        <v>0</v>
      </c>
      <c r="I39" s="75">
        <f t="shared" si="1"/>
        <v>0</v>
      </c>
      <c r="J39" s="71">
        <f>'اختبارات المواد الاساسية'!V94+'اختبارات المواد الاساسية'!J148+'اختبارات المواد الاساسية'!V148</f>
        <v>0</v>
      </c>
      <c r="K39" s="74">
        <f>'التقويم المستمر'!K39</f>
        <v>0</v>
      </c>
      <c r="L39" s="75">
        <f t="shared" si="2"/>
        <v>0</v>
      </c>
      <c r="M39" s="76">
        <f>'اختبارات المواد الثانوية'!D40*3</f>
        <v>0</v>
      </c>
      <c r="N39" s="72">
        <f>'التقويم المستمر'!N39</f>
        <v>0</v>
      </c>
      <c r="O39" s="73">
        <f t="shared" si="3"/>
        <v>0</v>
      </c>
      <c r="P39" s="76">
        <f>'اختبارات المواد الثانوية'!G40*3</f>
        <v>0</v>
      </c>
      <c r="Q39" s="74">
        <f>'التقويم المستمر'!Q39</f>
        <v>0</v>
      </c>
      <c r="R39" s="75">
        <f t="shared" si="4"/>
        <v>0</v>
      </c>
      <c r="S39" s="71">
        <f>'اختبارات المواد الثانوية'!J40*3</f>
        <v>0</v>
      </c>
      <c r="T39" s="74">
        <f>'التقويم المستمر'!T39</f>
        <v>0</v>
      </c>
      <c r="U39" s="75">
        <f t="shared" si="5"/>
        <v>0</v>
      </c>
      <c r="V39" s="76">
        <f>'اختبارات المواد الثانوية'!M40*3</f>
        <v>0</v>
      </c>
      <c r="W39" s="72">
        <f>'التقويم المستمر'!W39</f>
        <v>0</v>
      </c>
      <c r="X39" s="73">
        <f t="shared" si="6"/>
        <v>0</v>
      </c>
      <c r="Y39" s="76">
        <f>'اختبارات المواد الثانوية'!P40*3</f>
        <v>0</v>
      </c>
      <c r="Z39" s="74">
        <f>'التقويم المستمر'!Z39</f>
        <v>0</v>
      </c>
      <c r="AA39" s="75">
        <f t="shared" si="7"/>
        <v>0</v>
      </c>
      <c r="AB39" s="71">
        <f>'اختبارات المواد الثانوية'!S40*3</f>
        <v>0</v>
      </c>
      <c r="AC39" s="74">
        <f>'التقويم المستمر'!AC39</f>
        <v>0</v>
      </c>
      <c r="AD39" s="75">
        <f t="shared" si="8"/>
        <v>0</v>
      </c>
      <c r="AE39" s="87">
        <f t="shared" si="9"/>
        <v>0</v>
      </c>
      <c r="AF39" s="88">
        <f t="shared" si="10"/>
        <v>0</v>
      </c>
    </row>
    <row r="40" spans="2:32" ht="17.25" thickTop="1" thickBot="1">
      <c r="B40" s="283" t="s">
        <v>24</v>
      </c>
      <c r="C40" s="284"/>
      <c r="D40" s="187">
        <f>SUM(D6:D39)</f>
        <v>0</v>
      </c>
      <c r="E40" s="187">
        <f>SUM(E6:E39)</f>
        <v>0</v>
      </c>
      <c r="F40" s="187">
        <f>SUM(F6:F39)</f>
        <v>0</v>
      </c>
      <c r="G40" s="187">
        <f>SUM(G6:G39)</f>
        <v>0</v>
      </c>
      <c r="H40" s="187">
        <f>SUM(H6:H39)</f>
        <v>0</v>
      </c>
      <c r="I40" s="187">
        <f>SUM(I6:I39)</f>
        <v>0</v>
      </c>
      <c r="J40" s="187">
        <f>SUM(J6:J39)</f>
        <v>0</v>
      </c>
      <c r="K40" s="187">
        <f>SUM(K6:K39)</f>
        <v>0</v>
      </c>
      <c r="L40" s="187">
        <f>SUM(L6:L39)</f>
        <v>0</v>
      </c>
      <c r="M40" s="187">
        <f>SUM(M6:M39)</f>
        <v>0</v>
      </c>
      <c r="N40" s="187">
        <f>SUM(N6:N39)</f>
        <v>0</v>
      </c>
      <c r="O40" s="187">
        <f>SUM(O6:O39)</f>
        <v>0</v>
      </c>
      <c r="P40" s="187">
        <f>SUM(P6:P39)</f>
        <v>0</v>
      </c>
      <c r="Q40" s="187">
        <f>SUM(Q6:Q39)</f>
        <v>0</v>
      </c>
      <c r="R40" s="187">
        <f>SUM(R6:R39)</f>
        <v>0</v>
      </c>
      <c r="S40" s="187">
        <f>SUM(S6:S39)</f>
        <v>0</v>
      </c>
      <c r="T40" s="187">
        <f>SUM(T6:T39)</f>
        <v>0</v>
      </c>
      <c r="U40" s="187">
        <f>SUM(U6:U39)</f>
        <v>0</v>
      </c>
      <c r="V40" s="187">
        <f>SUM(V6:V39)</f>
        <v>0</v>
      </c>
      <c r="W40" s="187">
        <f>SUM(W6:W39)</f>
        <v>0</v>
      </c>
      <c r="X40" s="187">
        <f>SUM(X6:X39)</f>
        <v>0</v>
      </c>
      <c r="Y40" s="187">
        <f>SUM(Y6:Y39)</f>
        <v>0</v>
      </c>
      <c r="Z40" s="187">
        <f>SUM(Z6:Z39)</f>
        <v>0</v>
      </c>
      <c r="AA40" s="187">
        <f>SUM(AA6:AA39)</f>
        <v>0</v>
      </c>
      <c r="AB40" s="187">
        <f>SUM(AB6:AB39)</f>
        <v>0</v>
      </c>
      <c r="AC40" s="187">
        <f>SUM(AC6:AC39)</f>
        <v>0</v>
      </c>
      <c r="AD40" s="187">
        <f>SUM(AD6:AD39)</f>
        <v>0</v>
      </c>
      <c r="AE40" s="187">
        <f>SUM(AE6:AE39)</f>
        <v>0</v>
      </c>
      <c r="AF40" s="188">
        <f>SUM(AF6:AF39)</f>
        <v>0</v>
      </c>
    </row>
    <row r="41" spans="2:32" ht="17.25" thickTop="1" thickBot="1">
      <c r="B41" s="285" t="s">
        <v>7</v>
      </c>
      <c r="C41" s="286"/>
      <c r="D41" s="210">
        <f>D40/R44</f>
        <v>0</v>
      </c>
      <c r="E41" s="210">
        <f>E40/R44</f>
        <v>0</v>
      </c>
      <c r="F41" s="210">
        <f>F40/R44</f>
        <v>0</v>
      </c>
      <c r="G41" s="210">
        <f>G40/R44</f>
        <v>0</v>
      </c>
      <c r="H41" s="210">
        <f>H40/R44</f>
        <v>0</v>
      </c>
      <c r="I41" s="210">
        <f>I40/R44</f>
        <v>0</v>
      </c>
      <c r="J41" s="210">
        <f>J40/R44</f>
        <v>0</v>
      </c>
      <c r="K41" s="210">
        <f>K40/R44</f>
        <v>0</v>
      </c>
      <c r="L41" s="210">
        <f>L40/R44</f>
        <v>0</v>
      </c>
      <c r="M41" s="210">
        <f>M40/R44</f>
        <v>0</v>
      </c>
      <c r="N41" s="210">
        <f>N40/R44</f>
        <v>0</v>
      </c>
      <c r="O41" s="210">
        <f>O40/R44</f>
        <v>0</v>
      </c>
      <c r="P41" s="210">
        <f>P40/R44</f>
        <v>0</v>
      </c>
      <c r="Q41" s="210">
        <f>Q40/R44</f>
        <v>0</v>
      </c>
      <c r="R41" s="210">
        <f>R40/R44</f>
        <v>0</v>
      </c>
      <c r="S41" s="210">
        <f>S40/R44</f>
        <v>0</v>
      </c>
      <c r="T41" s="210">
        <f>T40/R44</f>
        <v>0</v>
      </c>
      <c r="U41" s="210">
        <f>U40/R44</f>
        <v>0</v>
      </c>
      <c r="V41" s="210">
        <f>V40/R44</f>
        <v>0</v>
      </c>
      <c r="W41" s="210">
        <f>W40/R44</f>
        <v>0</v>
      </c>
      <c r="X41" s="210">
        <f>X40/R44</f>
        <v>0</v>
      </c>
      <c r="Y41" s="210">
        <f>Y40/R44</f>
        <v>0</v>
      </c>
      <c r="Z41" s="210">
        <f>Z40/R44</f>
        <v>0</v>
      </c>
      <c r="AA41" s="210">
        <f>AA40/R44</f>
        <v>0</v>
      </c>
      <c r="AB41" s="210">
        <f>AB40/R44</f>
        <v>0</v>
      </c>
      <c r="AC41" s="210">
        <f>AC40/R44</f>
        <v>0</v>
      </c>
      <c r="AD41" s="210">
        <f>AD40/R44</f>
        <v>0</v>
      </c>
      <c r="AE41" s="211">
        <f>AE40/R44</f>
        <v>0</v>
      </c>
      <c r="AF41" s="182">
        <f>AF40/R44</f>
        <v>0</v>
      </c>
    </row>
    <row r="42" spans="2:32" ht="15.75" thickTop="1"/>
    <row r="43" spans="2:32" ht="13.5" customHeight="1"/>
    <row r="44" spans="2:32" ht="16.5" hidden="1" thickTop="1" thickBot="1">
      <c r="O44" s="282" t="str">
        <f>معلومات!I21</f>
        <v>عدد التلاميذ</v>
      </c>
      <c r="P44" s="282"/>
      <c r="Q44" s="282"/>
      <c r="R44" s="177">
        <f>معلومات!K21</f>
        <v>40</v>
      </c>
    </row>
    <row r="45" spans="2:32" ht="16.5" hidden="1" thickTop="1" thickBot="1">
      <c r="O45" s="282" t="str">
        <f>معلومات!I22</f>
        <v>عدد الذكور</v>
      </c>
      <c r="P45" s="282"/>
      <c r="Q45" s="282"/>
      <c r="R45" s="177">
        <f>معلومات!K22</f>
        <v>20</v>
      </c>
    </row>
    <row r="46" spans="2:32" ht="16.5" hidden="1" thickTop="1" thickBot="1">
      <c r="O46" s="282" t="str">
        <f>معلومات!I23</f>
        <v>عدد الاناث</v>
      </c>
      <c r="P46" s="282"/>
      <c r="Q46" s="282"/>
      <c r="R46" s="177">
        <f>معلومات!K23</f>
        <v>20</v>
      </c>
    </row>
  </sheetData>
  <sheetProtection password="C5CE" sheet="1" objects="1" scenarios="1"/>
  <mergeCells count="19">
    <mergeCell ref="O44:Q44"/>
    <mergeCell ref="O45:Q45"/>
    <mergeCell ref="O46:Q46"/>
    <mergeCell ref="B40:C40"/>
    <mergeCell ref="B41:C41"/>
    <mergeCell ref="AF4:AF5"/>
    <mergeCell ref="D2:R2"/>
    <mergeCell ref="P4:R4"/>
    <mergeCell ref="S4:U4"/>
    <mergeCell ref="V4:X4"/>
    <mergeCell ref="Y4:AA4"/>
    <mergeCell ref="AB4:AD4"/>
    <mergeCell ref="AE4:AE5"/>
    <mergeCell ref="M4:O4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7"/>
  <sheetViews>
    <sheetView rightToLeft="1" workbookViewId="0">
      <selection activeCell="J13" sqref="J13"/>
    </sheetView>
  </sheetViews>
  <sheetFormatPr defaultRowHeight="15"/>
  <cols>
    <col min="1" max="1" width="2.85546875" customWidth="1"/>
    <col min="2" max="2" width="5.28515625" customWidth="1"/>
    <col min="3" max="3" width="17.5703125" customWidth="1"/>
    <col min="4" max="32" width="8.5703125" customWidth="1"/>
  </cols>
  <sheetData>
    <row r="1" spans="1:32" ht="15.75" thickBot="1"/>
    <row r="2" spans="1:32" ht="21.75" thickBot="1">
      <c r="D2" s="281" t="s">
        <v>81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32" ht="15.75" thickBot="1"/>
    <row r="4" spans="1:32" ht="17.25" thickTop="1" thickBot="1">
      <c r="B4" s="287" t="str">
        <f>'نتائج الفصل الاول'!B4:B5</f>
        <v>الرقم</v>
      </c>
      <c r="C4" s="271" t="str">
        <f>'نتائج الفصل الاول'!C4:C5</f>
        <v xml:space="preserve">الاسم  واللقب  </v>
      </c>
      <c r="D4" s="289" t="s">
        <v>13</v>
      </c>
      <c r="E4" s="290"/>
      <c r="F4" s="291"/>
      <c r="G4" s="289" t="s">
        <v>4</v>
      </c>
      <c r="H4" s="290"/>
      <c r="I4" s="291"/>
      <c r="J4" s="289" t="s">
        <v>3</v>
      </c>
      <c r="K4" s="290"/>
      <c r="L4" s="291"/>
      <c r="M4" s="295" t="s">
        <v>15</v>
      </c>
      <c r="N4" s="296"/>
      <c r="O4" s="297"/>
      <c r="P4" s="296" t="s">
        <v>16</v>
      </c>
      <c r="Q4" s="255"/>
      <c r="R4" s="256"/>
      <c r="S4" s="263" t="s">
        <v>18</v>
      </c>
      <c r="T4" s="263"/>
      <c r="U4" s="264"/>
      <c r="V4" s="263" t="s">
        <v>17</v>
      </c>
      <c r="W4" s="263"/>
      <c r="X4" s="264"/>
      <c r="Y4" s="255" t="s">
        <v>19</v>
      </c>
      <c r="Z4" s="255"/>
      <c r="AA4" s="256"/>
      <c r="AB4" s="255" t="s">
        <v>20</v>
      </c>
      <c r="AC4" s="255"/>
      <c r="AD4" s="255"/>
      <c r="AE4" s="298" t="s">
        <v>24</v>
      </c>
      <c r="AF4" s="279" t="s">
        <v>25</v>
      </c>
    </row>
    <row r="5" spans="1:32" ht="46.5" thickTop="1" thickBot="1">
      <c r="B5" s="288"/>
      <c r="C5" s="272"/>
      <c r="D5" s="120" t="s">
        <v>11</v>
      </c>
      <c r="E5" s="121" t="s">
        <v>12</v>
      </c>
      <c r="F5" s="122" t="s">
        <v>2</v>
      </c>
      <c r="G5" s="120" t="s">
        <v>11</v>
      </c>
      <c r="H5" s="121" t="s">
        <v>12</v>
      </c>
      <c r="I5" s="122" t="s">
        <v>2</v>
      </c>
      <c r="J5" s="120" t="s">
        <v>11</v>
      </c>
      <c r="K5" s="121" t="s">
        <v>12</v>
      </c>
      <c r="L5" s="122" t="s">
        <v>2</v>
      </c>
      <c r="M5" s="123" t="s">
        <v>11</v>
      </c>
      <c r="N5" s="121" t="s">
        <v>12</v>
      </c>
      <c r="O5" s="122" t="s">
        <v>2</v>
      </c>
      <c r="P5" s="120" t="s">
        <v>11</v>
      </c>
      <c r="Q5" s="124" t="s">
        <v>12</v>
      </c>
      <c r="R5" s="125" t="s">
        <v>2</v>
      </c>
      <c r="S5" s="119" t="s">
        <v>11</v>
      </c>
      <c r="T5" s="124" t="s">
        <v>12</v>
      </c>
      <c r="U5" s="125" t="s">
        <v>2</v>
      </c>
      <c r="V5" s="119" t="s">
        <v>11</v>
      </c>
      <c r="W5" s="124" t="s">
        <v>12</v>
      </c>
      <c r="X5" s="125" t="s">
        <v>2</v>
      </c>
      <c r="Y5" s="119" t="s">
        <v>11</v>
      </c>
      <c r="Z5" s="124" t="s">
        <v>12</v>
      </c>
      <c r="AA5" s="125" t="s">
        <v>2</v>
      </c>
      <c r="AB5" s="119" t="s">
        <v>11</v>
      </c>
      <c r="AC5" s="124" t="s">
        <v>12</v>
      </c>
      <c r="AD5" s="125" t="s">
        <v>2</v>
      </c>
      <c r="AE5" s="299"/>
      <c r="AF5" s="280"/>
    </row>
    <row r="6" spans="1:32" ht="17.25" thickTop="1" thickBot="1">
      <c r="A6" s="62"/>
      <c r="B6" s="104">
        <f>'نتائج الفصل الاول'!B6</f>
        <v>1</v>
      </c>
      <c r="C6" s="115" t="str">
        <f>'نتائج الفصل الاول'!C6</f>
        <v>لبيض محمد فاروق</v>
      </c>
      <c r="D6" s="114">
        <f>(('اختبارات المواد الاساسية'!H170+'اختبارات المواد الاساسية'!T170)/2)*3</f>
        <v>0</v>
      </c>
      <c r="E6" s="72">
        <f>'التقويم المستمر'!F6*2</f>
        <v>0</v>
      </c>
      <c r="F6" s="73">
        <f>(E6+D6)/5</f>
        <v>0</v>
      </c>
      <c r="G6" s="114">
        <f>(('اختبارات المواد الاساسية'!I170+'اختبارات المواد الاساسية'!U170)/2)*3</f>
        <v>0</v>
      </c>
      <c r="H6" s="74">
        <f>'التقويم المستمر'!I6*2</f>
        <v>0</v>
      </c>
      <c r="I6" s="75">
        <f>(H6+G6)/5</f>
        <v>0</v>
      </c>
      <c r="J6" s="118">
        <f>(('اختبارات المواد الاساسية'!J170+'اختبارات المواد الاساسية'!V170)/2)*3</f>
        <v>0</v>
      </c>
      <c r="K6" s="74">
        <f>'التقويم المستمر'!L6*2</f>
        <v>0</v>
      </c>
      <c r="L6" s="75">
        <f>(K6+J6)/5</f>
        <v>0</v>
      </c>
      <c r="M6" s="76">
        <f>'اختبارات المواد الثانوية'!F6*3</f>
        <v>0</v>
      </c>
      <c r="N6" s="72">
        <f>'التقويم المستمر'!O6*2</f>
        <v>0</v>
      </c>
      <c r="O6" s="73">
        <f>(N6+M6)/5</f>
        <v>0</v>
      </c>
      <c r="P6" s="114">
        <f>'اختبارات المواد الثانوية'!I6*3</f>
        <v>0</v>
      </c>
      <c r="Q6" s="74">
        <f>'التقويم المستمر'!R6*2</f>
        <v>0</v>
      </c>
      <c r="R6" s="75">
        <f>(Q6+P6)/5</f>
        <v>0</v>
      </c>
      <c r="S6" s="118">
        <f>'اختبارات المواد الثانوية'!L6*3</f>
        <v>0</v>
      </c>
      <c r="T6" s="74">
        <f>'التقويم المستمر'!U6*2</f>
        <v>0</v>
      </c>
      <c r="U6" s="75">
        <f>(T6+S6)/5</f>
        <v>0</v>
      </c>
      <c r="V6" s="114">
        <f>'اختبارات المواد الثانوية'!O6*3</f>
        <v>0</v>
      </c>
      <c r="W6" s="72">
        <f>'التقويم المستمر'!X6*2</f>
        <v>0</v>
      </c>
      <c r="X6" s="73">
        <f>(W6+V6)/5</f>
        <v>0</v>
      </c>
      <c r="Y6" s="114">
        <f>'اختبارات المواد الثانوية'!R6*3</f>
        <v>0</v>
      </c>
      <c r="Z6" s="74">
        <f>'التقويم المستمر'!AA6*2</f>
        <v>0</v>
      </c>
      <c r="AA6" s="75">
        <f>(Z6+Y6)/5</f>
        <v>0</v>
      </c>
      <c r="AB6" s="118">
        <f>'اختبارات المواد الثانوية'!U6*3</f>
        <v>0</v>
      </c>
      <c r="AC6" s="74">
        <f>'التقويم المستمر'!AD6*2</f>
        <v>0</v>
      </c>
      <c r="AD6" s="112">
        <f>(AC6+AB6)/5</f>
        <v>0</v>
      </c>
      <c r="AE6" s="87">
        <f>AD6+AA6+X6+U6+R6+O6+L6+I6+F6</f>
        <v>0</v>
      </c>
      <c r="AF6" s="88">
        <f>AE6/9</f>
        <v>0</v>
      </c>
    </row>
    <row r="7" spans="1:32" ht="17.25" thickTop="1" thickBot="1">
      <c r="A7" s="62"/>
      <c r="B7" s="102">
        <f>'نتائج الفصل الاول'!B7</f>
        <v>2</v>
      </c>
      <c r="C7" s="116" t="str">
        <f>'نتائج الفصل الاول'!C7</f>
        <v xml:space="preserve"> ربوح أسامة</v>
      </c>
      <c r="D7" s="114">
        <f>(('اختبارات المواد الاساسية'!H171+'اختبارات المواد الاساسية'!T171)/2)*3</f>
        <v>0</v>
      </c>
      <c r="E7" s="72">
        <f>'التقويم المستمر'!F7*2</f>
        <v>0</v>
      </c>
      <c r="F7" s="73">
        <f t="shared" ref="F7:F39" si="0">(E7+D7)/5</f>
        <v>0</v>
      </c>
      <c r="G7" s="114">
        <f>(('اختبارات المواد الاساسية'!I171+'اختبارات المواد الاساسية'!U171)/2)*3</f>
        <v>0</v>
      </c>
      <c r="H7" s="74">
        <f>'التقويم المستمر'!I7*2</f>
        <v>0</v>
      </c>
      <c r="I7" s="75">
        <f t="shared" ref="I7:I39" si="1">(H7+G7)/5</f>
        <v>0</v>
      </c>
      <c r="J7" s="118">
        <f>(('اختبارات المواد الاساسية'!J171+'اختبارات المواد الاساسية'!V171)/2)*3</f>
        <v>0</v>
      </c>
      <c r="K7" s="74">
        <f>'التقويم المستمر'!L7*2</f>
        <v>0</v>
      </c>
      <c r="L7" s="75">
        <f t="shared" ref="L7:L39" si="2">(K7+J7)/5</f>
        <v>0</v>
      </c>
      <c r="M7" s="76">
        <f>'اختبارات المواد الثانوية'!F7*3</f>
        <v>0</v>
      </c>
      <c r="N7" s="72">
        <f>'التقويم المستمر'!O7*2</f>
        <v>0</v>
      </c>
      <c r="O7" s="73">
        <f t="shared" ref="O7:O39" si="3">(N7+M7)/5</f>
        <v>0</v>
      </c>
      <c r="P7" s="114">
        <f>'اختبارات المواد الثانوية'!I7*3</f>
        <v>0</v>
      </c>
      <c r="Q7" s="74">
        <f>'التقويم المستمر'!R7*2</f>
        <v>0</v>
      </c>
      <c r="R7" s="75">
        <f t="shared" ref="R7:R39" si="4">(Q7+P7)/5</f>
        <v>0</v>
      </c>
      <c r="S7" s="118">
        <f>'اختبارات المواد الثانوية'!L7*3</f>
        <v>0</v>
      </c>
      <c r="T7" s="74">
        <f>'التقويم المستمر'!U7*2</f>
        <v>0</v>
      </c>
      <c r="U7" s="75">
        <f t="shared" ref="U7:U39" si="5">(T7+S7)/5</f>
        <v>0</v>
      </c>
      <c r="V7" s="114">
        <f>'اختبارات المواد الثانوية'!O7*3</f>
        <v>0</v>
      </c>
      <c r="W7" s="72">
        <f>'التقويم المستمر'!X7*2</f>
        <v>0</v>
      </c>
      <c r="X7" s="73">
        <f t="shared" ref="X7:X39" si="6">(W7+V7)/5</f>
        <v>0</v>
      </c>
      <c r="Y7" s="114">
        <f>'اختبارات المواد الثانوية'!R7*3</f>
        <v>0</v>
      </c>
      <c r="Z7" s="74">
        <f>'التقويم المستمر'!AA7*2</f>
        <v>0</v>
      </c>
      <c r="AA7" s="75">
        <f t="shared" ref="AA7:AA39" si="7">(Z7+Y7)/5</f>
        <v>0</v>
      </c>
      <c r="AB7" s="118">
        <f>'اختبارات المواد الثانوية'!U7*3</f>
        <v>0</v>
      </c>
      <c r="AC7" s="74">
        <f>'التقويم المستمر'!AD7*2</f>
        <v>0</v>
      </c>
      <c r="AD7" s="112">
        <f t="shared" ref="AD7:AD39" si="8">(AC7+AB7)/5</f>
        <v>0</v>
      </c>
      <c r="AE7" s="87">
        <f t="shared" ref="AE7:AE39" si="9">AD7+AA7+X7+U7+R7+O7+L7+I7+F7</f>
        <v>0</v>
      </c>
      <c r="AF7" s="88">
        <f t="shared" ref="AF7:AF39" si="10">AE7/9</f>
        <v>0</v>
      </c>
    </row>
    <row r="8" spans="1:32" ht="17.25" thickTop="1" thickBot="1">
      <c r="A8" s="62"/>
      <c r="B8" s="102">
        <f>'نتائج الفصل الاول'!B8</f>
        <v>3</v>
      </c>
      <c r="C8" s="116" t="str">
        <f>'نتائج الفصل الاول'!C8</f>
        <v>داودي لخضر</v>
      </c>
      <c r="D8" s="114">
        <f>(('اختبارات المواد الاساسية'!H172+'اختبارات المواد الاساسية'!T172)/2)*3</f>
        <v>0</v>
      </c>
      <c r="E8" s="72">
        <f>'التقويم المستمر'!F8*2</f>
        <v>0</v>
      </c>
      <c r="F8" s="73">
        <f t="shared" si="0"/>
        <v>0</v>
      </c>
      <c r="G8" s="114">
        <f>(('اختبارات المواد الاساسية'!I172+'اختبارات المواد الاساسية'!U172)/2)*3</f>
        <v>0</v>
      </c>
      <c r="H8" s="74">
        <f>'التقويم المستمر'!I8*2</f>
        <v>0</v>
      </c>
      <c r="I8" s="75">
        <f t="shared" si="1"/>
        <v>0</v>
      </c>
      <c r="J8" s="118">
        <f>(('اختبارات المواد الاساسية'!J172+'اختبارات المواد الاساسية'!V172)/2)*3</f>
        <v>0</v>
      </c>
      <c r="K8" s="74">
        <f>'التقويم المستمر'!L8*2</f>
        <v>0</v>
      </c>
      <c r="L8" s="75">
        <f t="shared" si="2"/>
        <v>0</v>
      </c>
      <c r="M8" s="76">
        <f>'اختبارات المواد الثانوية'!F8*3</f>
        <v>0</v>
      </c>
      <c r="N8" s="72">
        <f>'التقويم المستمر'!O8*2</f>
        <v>0</v>
      </c>
      <c r="O8" s="73">
        <f t="shared" si="3"/>
        <v>0</v>
      </c>
      <c r="P8" s="114">
        <f>'اختبارات المواد الثانوية'!I8*3</f>
        <v>0</v>
      </c>
      <c r="Q8" s="74">
        <f>'التقويم المستمر'!R8*2</f>
        <v>0</v>
      </c>
      <c r="R8" s="75">
        <f t="shared" si="4"/>
        <v>0</v>
      </c>
      <c r="S8" s="118">
        <f>'اختبارات المواد الثانوية'!L8*3</f>
        <v>0</v>
      </c>
      <c r="T8" s="74">
        <f>'التقويم المستمر'!U8*2</f>
        <v>0</v>
      </c>
      <c r="U8" s="75">
        <f t="shared" si="5"/>
        <v>0</v>
      </c>
      <c r="V8" s="114">
        <f>'اختبارات المواد الثانوية'!O8*3</f>
        <v>0</v>
      </c>
      <c r="W8" s="72">
        <f>'التقويم المستمر'!X8*2</f>
        <v>0</v>
      </c>
      <c r="X8" s="73">
        <f t="shared" si="6"/>
        <v>0</v>
      </c>
      <c r="Y8" s="114">
        <f>'اختبارات المواد الثانوية'!R8*3</f>
        <v>0</v>
      </c>
      <c r="Z8" s="74">
        <f>'التقويم المستمر'!AA8*2</f>
        <v>0</v>
      </c>
      <c r="AA8" s="75">
        <f t="shared" si="7"/>
        <v>0</v>
      </c>
      <c r="AB8" s="118">
        <f>'اختبارات المواد الثانوية'!U8*3</f>
        <v>0</v>
      </c>
      <c r="AC8" s="74">
        <f>'التقويم المستمر'!AD8*2</f>
        <v>0</v>
      </c>
      <c r="AD8" s="112">
        <f t="shared" si="8"/>
        <v>0</v>
      </c>
      <c r="AE8" s="87">
        <f t="shared" si="9"/>
        <v>0</v>
      </c>
      <c r="AF8" s="88">
        <f t="shared" si="10"/>
        <v>0</v>
      </c>
    </row>
    <row r="9" spans="1:32" ht="17.25" thickTop="1" thickBot="1">
      <c r="A9" s="62"/>
      <c r="B9" s="102">
        <f>'نتائج الفصل الاول'!B9</f>
        <v>4</v>
      </c>
      <c r="C9" s="116" t="str">
        <f>'نتائج الفصل الاول'!C9</f>
        <v>زرقين هارون</v>
      </c>
      <c r="D9" s="114">
        <f>(('اختبارات المواد الاساسية'!H173+'اختبارات المواد الاساسية'!T173)/2)*3</f>
        <v>0</v>
      </c>
      <c r="E9" s="72">
        <f>'التقويم المستمر'!F9*2</f>
        <v>0</v>
      </c>
      <c r="F9" s="73">
        <f t="shared" si="0"/>
        <v>0</v>
      </c>
      <c r="G9" s="114">
        <f>(('اختبارات المواد الاساسية'!I173+'اختبارات المواد الاساسية'!U173)/2)*3</f>
        <v>0</v>
      </c>
      <c r="H9" s="74">
        <f>'التقويم المستمر'!I9*2</f>
        <v>0</v>
      </c>
      <c r="I9" s="75">
        <f t="shared" si="1"/>
        <v>0</v>
      </c>
      <c r="J9" s="118">
        <f>(('اختبارات المواد الاساسية'!J173+'اختبارات المواد الاساسية'!V173)/2)*3</f>
        <v>0</v>
      </c>
      <c r="K9" s="74">
        <f>'التقويم المستمر'!L9*2</f>
        <v>0</v>
      </c>
      <c r="L9" s="75">
        <f t="shared" si="2"/>
        <v>0</v>
      </c>
      <c r="M9" s="76">
        <f>'اختبارات المواد الثانوية'!F9*3</f>
        <v>0</v>
      </c>
      <c r="N9" s="72">
        <f>'التقويم المستمر'!O9*2</f>
        <v>0</v>
      </c>
      <c r="O9" s="73">
        <f t="shared" si="3"/>
        <v>0</v>
      </c>
      <c r="P9" s="114">
        <f>'اختبارات المواد الثانوية'!I9*3</f>
        <v>0</v>
      </c>
      <c r="Q9" s="74">
        <f>'التقويم المستمر'!R9*2</f>
        <v>0</v>
      </c>
      <c r="R9" s="75">
        <f t="shared" si="4"/>
        <v>0</v>
      </c>
      <c r="S9" s="118">
        <f>'اختبارات المواد الثانوية'!L9*3</f>
        <v>0</v>
      </c>
      <c r="T9" s="74">
        <f>'التقويم المستمر'!U9*2</f>
        <v>0</v>
      </c>
      <c r="U9" s="75">
        <f t="shared" si="5"/>
        <v>0</v>
      </c>
      <c r="V9" s="114">
        <f>'اختبارات المواد الثانوية'!O9*3</f>
        <v>0</v>
      </c>
      <c r="W9" s="72">
        <f>'التقويم المستمر'!X9*2</f>
        <v>0</v>
      </c>
      <c r="X9" s="73">
        <f t="shared" si="6"/>
        <v>0</v>
      </c>
      <c r="Y9" s="114">
        <f>'اختبارات المواد الثانوية'!R9*3</f>
        <v>0</v>
      </c>
      <c r="Z9" s="74">
        <f>'التقويم المستمر'!AA9*2</f>
        <v>0</v>
      </c>
      <c r="AA9" s="75">
        <f t="shared" si="7"/>
        <v>0</v>
      </c>
      <c r="AB9" s="118">
        <f>'اختبارات المواد الثانوية'!U9*3</f>
        <v>0</v>
      </c>
      <c r="AC9" s="74">
        <f>'التقويم المستمر'!AD9*2</f>
        <v>0</v>
      </c>
      <c r="AD9" s="112">
        <f t="shared" si="8"/>
        <v>0</v>
      </c>
      <c r="AE9" s="87">
        <f t="shared" si="9"/>
        <v>0</v>
      </c>
      <c r="AF9" s="88">
        <f t="shared" si="10"/>
        <v>0</v>
      </c>
    </row>
    <row r="10" spans="1:32" ht="17.25" thickTop="1" thickBot="1">
      <c r="A10" s="62"/>
      <c r="B10" s="102">
        <f>'نتائج الفصل الاول'!B10</f>
        <v>5</v>
      </c>
      <c r="C10" s="116" t="str">
        <f>'نتائج الفصل الاول'!C10</f>
        <v>بن عسلون سعد</v>
      </c>
      <c r="D10" s="114">
        <f>(('اختبارات المواد الاساسية'!H174+'اختبارات المواد الاساسية'!T174)/2)*3</f>
        <v>0</v>
      </c>
      <c r="E10" s="72">
        <f>'التقويم المستمر'!F10*2</f>
        <v>0</v>
      </c>
      <c r="F10" s="73">
        <f t="shared" si="0"/>
        <v>0</v>
      </c>
      <c r="G10" s="114">
        <f>(('اختبارات المواد الاساسية'!I174+'اختبارات المواد الاساسية'!U174)/2)*3</f>
        <v>0</v>
      </c>
      <c r="H10" s="74">
        <f>'التقويم المستمر'!I10*2</f>
        <v>0</v>
      </c>
      <c r="I10" s="75">
        <f t="shared" si="1"/>
        <v>0</v>
      </c>
      <c r="J10" s="118">
        <f>(('اختبارات المواد الاساسية'!J174+'اختبارات المواد الاساسية'!V174)/2)*3</f>
        <v>0</v>
      </c>
      <c r="K10" s="74">
        <f>'التقويم المستمر'!L10*2</f>
        <v>0</v>
      </c>
      <c r="L10" s="75">
        <f t="shared" si="2"/>
        <v>0</v>
      </c>
      <c r="M10" s="76">
        <f>'اختبارات المواد الثانوية'!F10*3</f>
        <v>0</v>
      </c>
      <c r="N10" s="72">
        <f>'التقويم المستمر'!O10*2</f>
        <v>0</v>
      </c>
      <c r="O10" s="73">
        <f t="shared" si="3"/>
        <v>0</v>
      </c>
      <c r="P10" s="114">
        <f>'اختبارات المواد الثانوية'!I10*3</f>
        <v>0</v>
      </c>
      <c r="Q10" s="74">
        <f>'التقويم المستمر'!R10*2</f>
        <v>0</v>
      </c>
      <c r="R10" s="75">
        <f t="shared" si="4"/>
        <v>0</v>
      </c>
      <c r="S10" s="118">
        <f>'اختبارات المواد الثانوية'!L10*3</f>
        <v>0</v>
      </c>
      <c r="T10" s="74">
        <f>'التقويم المستمر'!U10*2</f>
        <v>0</v>
      </c>
      <c r="U10" s="75">
        <f t="shared" si="5"/>
        <v>0</v>
      </c>
      <c r="V10" s="114">
        <f>'اختبارات المواد الثانوية'!O10*3</f>
        <v>0</v>
      </c>
      <c r="W10" s="72">
        <f>'التقويم المستمر'!X10*2</f>
        <v>0</v>
      </c>
      <c r="X10" s="73">
        <f t="shared" si="6"/>
        <v>0</v>
      </c>
      <c r="Y10" s="114">
        <f>'اختبارات المواد الثانوية'!R10*3</f>
        <v>0</v>
      </c>
      <c r="Z10" s="74">
        <f>'التقويم المستمر'!AA10*2</f>
        <v>0</v>
      </c>
      <c r="AA10" s="75">
        <f t="shared" si="7"/>
        <v>0</v>
      </c>
      <c r="AB10" s="118">
        <f>'اختبارات المواد الثانوية'!U10*3</f>
        <v>0</v>
      </c>
      <c r="AC10" s="74">
        <f>'التقويم المستمر'!AD10*2</f>
        <v>0</v>
      </c>
      <c r="AD10" s="112">
        <f t="shared" si="8"/>
        <v>0</v>
      </c>
      <c r="AE10" s="87">
        <f t="shared" si="9"/>
        <v>0</v>
      </c>
      <c r="AF10" s="88">
        <f t="shared" si="10"/>
        <v>0</v>
      </c>
    </row>
    <row r="11" spans="1:32" ht="17.25" thickTop="1" thickBot="1">
      <c r="A11" s="62"/>
      <c r="B11" s="102">
        <f>'نتائج الفصل الاول'!B11</f>
        <v>6</v>
      </c>
      <c r="C11" s="116" t="str">
        <f>'نتائج الفصل الاول'!C11</f>
        <v>مزياني محمد مؤنس</v>
      </c>
      <c r="D11" s="114">
        <f>(('اختبارات المواد الاساسية'!H175+'اختبارات المواد الاساسية'!T175)/2)*3</f>
        <v>0</v>
      </c>
      <c r="E11" s="72">
        <f>'التقويم المستمر'!F11*2</f>
        <v>0</v>
      </c>
      <c r="F11" s="73">
        <f t="shared" si="0"/>
        <v>0</v>
      </c>
      <c r="G11" s="114">
        <f>(('اختبارات المواد الاساسية'!I175+'اختبارات المواد الاساسية'!U175)/2)*3</f>
        <v>0</v>
      </c>
      <c r="H11" s="74">
        <f>'التقويم المستمر'!I11*2</f>
        <v>0</v>
      </c>
      <c r="I11" s="75">
        <f t="shared" si="1"/>
        <v>0</v>
      </c>
      <c r="J11" s="118">
        <f>(('اختبارات المواد الاساسية'!J175+'اختبارات المواد الاساسية'!V175)/2)*3</f>
        <v>0</v>
      </c>
      <c r="K11" s="74">
        <f>'التقويم المستمر'!L11*2</f>
        <v>0</v>
      </c>
      <c r="L11" s="75">
        <f t="shared" si="2"/>
        <v>0</v>
      </c>
      <c r="M11" s="76">
        <f>'اختبارات المواد الثانوية'!F11*3</f>
        <v>0</v>
      </c>
      <c r="N11" s="72">
        <f>'التقويم المستمر'!O11*2</f>
        <v>0</v>
      </c>
      <c r="O11" s="73">
        <f t="shared" si="3"/>
        <v>0</v>
      </c>
      <c r="P11" s="114">
        <f>'اختبارات المواد الثانوية'!I11*3</f>
        <v>0</v>
      </c>
      <c r="Q11" s="74">
        <f>'التقويم المستمر'!R11*2</f>
        <v>0</v>
      </c>
      <c r="R11" s="75">
        <f t="shared" si="4"/>
        <v>0</v>
      </c>
      <c r="S11" s="118">
        <f>'اختبارات المواد الثانوية'!L11*3</f>
        <v>0</v>
      </c>
      <c r="T11" s="74">
        <f>'التقويم المستمر'!U11*2</f>
        <v>0</v>
      </c>
      <c r="U11" s="75">
        <f t="shared" si="5"/>
        <v>0</v>
      </c>
      <c r="V11" s="114">
        <f>'اختبارات المواد الثانوية'!O11*3</f>
        <v>0</v>
      </c>
      <c r="W11" s="72">
        <f>'التقويم المستمر'!X11*2</f>
        <v>0</v>
      </c>
      <c r="X11" s="73">
        <f t="shared" si="6"/>
        <v>0</v>
      </c>
      <c r="Y11" s="114">
        <f>'اختبارات المواد الثانوية'!R11*3</f>
        <v>0</v>
      </c>
      <c r="Z11" s="74">
        <f>'التقويم المستمر'!AA11*2</f>
        <v>0</v>
      </c>
      <c r="AA11" s="75">
        <f t="shared" si="7"/>
        <v>0</v>
      </c>
      <c r="AB11" s="118">
        <f>'اختبارات المواد الثانوية'!U11*3</f>
        <v>0</v>
      </c>
      <c r="AC11" s="74">
        <f>'التقويم المستمر'!AD11*2</f>
        <v>0</v>
      </c>
      <c r="AD11" s="112">
        <f t="shared" si="8"/>
        <v>0</v>
      </c>
      <c r="AE11" s="87">
        <f t="shared" si="9"/>
        <v>0</v>
      </c>
      <c r="AF11" s="88">
        <f t="shared" si="10"/>
        <v>0</v>
      </c>
    </row>
    <row r="12" spans="1:32" ht="17.25" thickTop="1" thickBot="1">
      <c r="A12" s="62"/>
      <c r="B12" s="102">
        <f>'نتائج الفصل الاول'!B12</f>
        <v>7</v>
      </c>
      <c r="C12" s="116" t="str">
        <f>'نتائج الفصل الاول'!C12</f>
        <v>حرز الله طارق</v>
      </c>
      <c r="D12" s="114">
        <f>(('اختبارات المواد الاساسية'!H176+'اختبارات المواد الاساسية'!T176)/2)*3</f>
        <v>0</v>
      </c>
      <c r="E12" s="72">
        <f>'التقويم المستمر'!F12*2</f>
        <v>0</v>
      </c>
      <c r="F12" s="73">
        <f t="shared" si="0"/>
        <v>0</v>
      </c>
      <c r="G12" s="114">
        <f>(('اختبارات المواد الاساسية'!I176+'اختبارات المواد الاساسية'!U176)/2)*3</f>
        <v>0</v>
      </c>
      <c r="H12" s="74">
        <f>'التقويم المستمر'!I12*2</f>
        <v>0</v>
      </c>
      <c r="I12" s="75">
        <f t="shared" si="1"/>
        <v>0</v>
      </c>
      <c r="J12" s="118">
        <f>(('اختبارات المواد الاساسية'!J176+'اختبارات المواد الاساسية'!V176)/2)*3</f>
        <v>0</v>
      </c>
      <c r="K12" s="74">
        <f>'التقويم المستمر'!L12*2</f>
        <v>0</v>
      </c>
      <c r="L12" s="75">
        <f t="shared" si="2"/>
        <v>0</v>
      </c>
      <c r="M12" s="76">
        <f>'اختبارات المواد الثانوية'!F12*3</f>
        <v>0</v>
      </c>
      <c r="N12" s="72">
        <f>'التقويم المستمر'!O12*2</f>
        <v>0</v>
      </c>
      <c r="O12" s="73">
        <f t="shared" si="3"/>
        <v>0</v>
      </c>
      <c r="P12" s="114">
        <f>'اختبارات المواد الثانوية'!I12*3</f>
        <v>0</v>
      </c>
      <c r="Q12" s="74">
        <f>'التقويم المستمر'!R12*2</f>
        <v>0</v>
      </c>
      <c r="R12" s="75">
        <f t="shared" si="4"/>
        <v>0</v>
      </c>
      <c r="S12" s="118">
        <f>'اختبارات المواد الثانوية'!L12*3</f>
        <v>0</v>
      </c>
      <c r="T12" s="74">
        <f>'التقويم المستمر'!U12*2</f>
        <v>0</v>
      </c>
      <c r="U12" s="75">
        <f t="shared" si="5"/>
        <v>0</v>
      </c>
      <c r="V12" s="114">
        <f>'اختبارات المواد الثانوية'!O12*3</f>
        <v>0</v>
      </c>
      <c r="W12" s="72">
        <f>'التقويم المستمر'!X12*2</f>
        <v>0</v>
      </c>
      <c r="X12" s="73">
        <f t="shared" si="6"/>
        <v>0</v>
      </c>
      <c r="Y12" s="114">
        <f>'اختبارات المواد الثانوية'!R12*3</f>
        <v>0</v>
      </c>
      <c r="Z12" s="74">
        <f>'التقويم المستمر'!AA12*2</f>
        <v>0</v>
      </c>
      <c r="AA12" s="75">
        <f t="shared" si="7"/>
        <v>0</v>
      </c>
      <c r="AB12" s="118">
        <f>'اختبارات المواد الثانوية'!U12*3</f>
        <v>0</v>
      </c>
      <c r="AC12" s="74">
        <f>'التقويم المستمر'!AD12*2</f>
        <v>0</v>
      </c>
      <c r="AD12" s="112">
        <f t="shared" si="8"/>
        <v>0</v>
      </c>
      <c r="AE12" s="87">
        <f t="shared" si="9"/>
        <v>0</v>
      </c>
      <c r="AF12" s="88">
        <f t="shared" si="10"/>
        <v>0</v>
      </c>
    </row>
    <row r="13" spans="1:32" ht="17.25" thickTop="1" thickBot="1">
      <c r="A13" s="62"/>
      <c r="B13" s="102">
        <f>'نتائج الفصل الاول'!B13</f>
        <v>8</v>
      </c>
      <c r="C13" s="116" t="str">
        <f>'نتائج الفصل الاول'!C13</f>
        <v>شرماط عمر</v>
      </c>
      <c r="D13" s="114">
        <f>(('اختبارات المواد الاساسية'!H177+'اختبارات المواد الاساسية'!T177)/2)*3</f>
        <v>0</v>
      </c>
      <c r="E13" s="72">
        <f>'التقويم المستمر'!F13*2</f>
        <v>0</v>
      </c>
      <c r="F13" s="73">
        <f t="shared" si="0"/>
        <v>0</v>
      </c>
      <c r="G13" s="114">
        <f>(('اختبارات المواد الاساسية'!I177+'اختبارات المواد الاساسية'!U177)/2)*3</f>
        <v>0</v>
      </c>
      <c r="H13" s="74">
        <f>'التقويم المستمر'!I13*2</f>
        <v>0</v>
      </c>
      <c r="I13" s="75">
        <f t="shared" si="1"/>
        <v>0</v>
      </c>
      <c r="J13" s="118">
        <f>(('اختبارات المواد الاساسية'!J177+'اختبارات المواد الاساسية'!V177)/2)*3</f>
        <v>0</v>
      </c>
      <c r="K13" s="74">
        <f>'التقويم المستمر'!L13*2</f>
        <v>0</v>
      </c>
      <c r="L13" s="75">
        <f t="shared" si="2"/>
        <v>0</v>
      </c>
      <c r="M13" s="76">
        <f>'اختبارات المواد الثانوية'!F13*3</f>
        <v>0</v>
      </c>
      <c r="N13" s="72">
        <f>'التقويم المستمر'!O13*2</f>
        <v>0</v>
      </c>
      <c r="O13" s="73">
        <f t="shared" si="3"/>
        <v>0</v>
      </c>
      <c r="P13" s="114">
        <f>'اختبارات المواد الثانوية'!I13*3</f>
        <v>0</v>
      </c>
      <c r="Q13" s="74">
        <f>'التقويم المستمر'!R13*2</f>
        <v>0</v>
      </c>
      <c r="R13" s="75">
        <f t="shared" si="4"/>
        <v>0</v>
      </c>
      <c r="S13" s="118">
        <f>'اختبارات المواد الثانوية'!L13*3</f>
        <v>0</v>
      </c>
      <c r="T13" s="74">
        <f>'التقويم المستمر'!U13*2</f>
        <v>0</v>
      </c>
      <c r="U13" s="75">
        <f t="shared" si="5"/>
        <v>0</v>
      </c>
      <c r="V13" s="114">
        <f>'اختبارات المواد الثانوية'!O13*3</f>
        <v>0</v>
      </c>
      <c r="W13" s="72">
        <f>'التقويم المستمر'!X13*2</f>
        <v>0</v>
      </c>
      <c r="X13" s="73">
        <f t="shared" si="6"/>
        <v>0</v>
      </c>
      <c r="Y13" s="114">
        <f>'اختبارات المواد الثانوية'!R13*3</f>
        <v>0</v>
      </c>
      <c r="Z13" s="74">
        <f>'التقويم المستمر'!AA13*2</f>
        <v>0</v>
      </c>
      <c r="AA13" s="75">
        <f t="shared" si="7"/>
        <v>0</v>
      </c>
      <c r="AB13" s="118">
        <f>'اختبارات المواد الثانوية'!U13*3</f>
        <v>0</v>
      </c>
      <c r="AC13" s="74">
        <f>'التقويم المستمر'!AD13*2</f>
        <v>0</v>
      </c>
      <c r="AD13" s="112">
        <f t="shared" si="8"/>
        <v>0</v>
      </c>
      <c r="AE13" s="87">
        <f t="shared" si="9"/>
        <v>0</v>
      </c>
      <c r="AF13" s="88">
        <f t="shared" si="10"/>
        <v>0</v>
      </c>
    </row>
    <row r="14" spans="1:32" ht="17.25" thickTop="1" thickBot="1">
      <c r="A14" s="62"/>
      <c r="B14" s="102">
        <f>'نتائج الفصل الاول'!B14</f>
        <v>9</v>
      </c>
      <c r="C14" s="116" t="str">
        <f>'نتائج الفصل الاول'!C14</f>
        <v>عرعور هيثم</v>
      </c>
      <c r="D14" s="114">
        <f>(('اختبارات المواد الاساسية'!H178+'اختبارات المواد الاساسية'!T178)/2)*3</f>
        <v>0</v>
      </c>
      <c r="E14" s="72">
        <f>'التقويم المستمر'!F14*2</f>
        <v>0</v>
      </c>
      <c r="F14" s="73">
        <f t="shared" si="0"/>
        <v>0</v>
      </c>
      <c r="G14" s="114">
        <f>(('اختبارات المواد الاساسية'!I178+'اختبارات المواد الاساسية'!U178)/2)*3</f>
        <v>0</v>
      </c>
      <c r="H14" s="74">
        <f>'التقويم المستمر'!I14*2</f>
        <v>0</v>
      </c>
      <c r="I14" s="75">
        <f t="shared" si="1"/>
        <v>0</v>
      </c>
      <c r="J14" s="118">
        <f>(('اختبارات المواد الاساسية'!J178+'اختبارات المواد الاساسية'!V178)/2)*3</f>
        <v>0</v>
      </c>
      <c r="K14" s="74">
        <f>'التقويم المستمر'!L14*2</f>
        <v>0</v>
      </c>
      <c r="L14" s="75">
        <f t="shared" si="2"/>
        <v>0</v>
      </c>
      <c r="M14" s="76">
        <f>'اختبارات المواد الثانوية'!F14*3</f>
        <v>0</v>
      </c>
      <c r="N14" s="72">
        <f>'التقويم المستمر'!O14*2</f>
        <v>0</v>
      </c>
      <c r="O14" s="73">
        <f t="shared" si="3"/>
        <v>0</v>
      </c>
      <c r="P14" s="114">
        <f>'اختبارات المواد الثانوية'!I14*3</f>
        <v>0</v>
      </c>
      <c r="Q14" s="74">
        <f>'التقويم المستمر'!R14*2</f>
        <v>0</v>
      </c>
      <c r="R14" s="75">
        <f t="shared" si="4"/>
        <v>0</v>
      </c>
      <c r="S14" s="118">
        <f>'اختبارات المواد الثانوية'!L14*3</f>
        <v>0</v>
      </c>
      <c r="T14" s="74">
        <f>'التقويم المستمر'!U14*2</f>
        <v>0</v>
      </c>
      <c r="U14" s="75">
        <f t="shared" si="5"/>
        <v>0</v>
      </c>
      <c r="V14" s="114">
        <f>'اختبارات المواد الثانوية'!O14*3</f>
        <v>0</v>
      </c>
      <c r="W14" s="72">
        <f>'التقويم المستمر'!X14*2</f>
        <v>0</v>
      </c>
      <c r="X14" s="73">
        <f t="shared" si="6"/>
        <v>0</v>
      </c>
      <c r="Y14" s="114">
        <f>'اختبارات المواد الثانوية'!R14*3</f>
        <v>0</v>
      </c>
      <c r="Z14" s="74">
        <f>'التقويم المستمر'!AA14*2</f>
        <v>0</v>
      </c>
      <c r="AA14" s="75">
        <f t="shared" si="7"/>
        <v>0</v>
      </c>
      <c r="AB14" s="118">
        <f>'اختبارات المواد الثانوية'!U14*3</f>
        <v>0</v>
      </c>
      <c r="AC14" s="74">
        <f>'التقويم المستمر'!AD14*2</f>
        <v>0</v>
      </c>
      <c r="AD14" s="112">
        <f t="shared" si="8"/>
        <v>0</v>
      </c>
      <c r="AE14" s="87">
        <f t="shared" si="9"/>
        <v>0</v>
      </c>
      <c r="AF14" s="88">
        <f t="shared" si="10"/>
        <v>0</v>
      </c>
    </row>
    <row r="15" spans="1:32" ht="17.25" thickTop="1" thickBot="1">
      <c r="A15" s="62"/>
      <c r="B15" s="102">
        <f>'نتائج الفصل الاول'!B15</f>
        <v>10</v>
      </c>
      <c r="C15" s="116" t="str">
        <f>'نتائج الفصل الاول'!C15</f>
        <v xml:space="preserve">غنومات بن عيسى </v>
      </c>
      <c r="D15" s="114">
        <f>(('اختبارات المواد الاساسية'!H179+'اختبارات المواد الاساسية'!T179)/2)*3</f>
        <v>0</v>
      </c>
      <c r="E15" s="72">
        <f>'التقويم المستمر'!F15*2</f>
        <v>0</v>
      </c>
      <c r="F15" s="73">
        <f t="shared" si="0"/>
        <v>0</v>
      </c>
      <c r="G15" s="114">
        <f>(('اختبارات المواد الاساسية'!I179+'اختبارات المواد الاساسية'!U179)/2)*3</f>
        <v>0</v>
      </c>
      <c r="H15" s="74">
        <f>'التقويم المستمر'!I15*2</f>
        <v>0</v>
      </c>
      <c r="I15" s="75">
        <f t="shared" si="1"/>
        <v>0</v>
      </c>
      <c r="J15" s="118">
        <f>(('اختبارات المواد الاساسية'!J179+'اختبارات المواد الاساسية'!V179)/2)*3</f>
        <v>0</v>
      </c>
      <c r="K15" s="74">
        <f>'التقويم المستمر'!L15*2</f>
        <v>0</v>
      </c>
      <c r="L15" s="75">
        <f t="shared" si="2"/>
        <v>0</v>
      </c>
      <c r="M15" s="76">
        <f>'اختبارات المواد الثانوية'!F15*3</f>
        <v>0</v>
      </c>
      <c r="N15" s="72">
        <f>'التقويم المستمر'!O15*2</f>
        <v>0</v>
      </c>
      <c r="O15" s="73">
        <f t="shared" si="3"/>
        <v>0</v>
      </c>
      <c r="P15" s="114">
        <f>'اختبارات المواد الثانوية'!I15*3</f>
        <v>0</v>
      </c>
      <c r="Q15" s="74">
        <f>'التقويم المستمر'!R15*2</f>
        <v>0</v>
      </c>
      <c r="R15" s="75">
        <f t="shared" si="4"/>
        <v>0</v>
      </c>
      <c r="S15" s="118">
        <f>'اختبارات المواد الثانوية'!L15*3</f>
        <v>0</v>
      </c>
      <c r="T15" s="74">
        <f>'التقويم المستمر'!U15*2</f>
        <v>0</v>
      </c>
      <c r="U15" s="75">
        <f t="shared" si="5"/>
        <v>0</v>
      </c>
      <c r="V15" s="114">
        <f>'اختبارات المواد الثانوية'!O15*3</f>
        <v>0</v>
      </c>
      <c r="W15" s="72">
        <f>'التقويم المستمر'!X15*2</f>
        <v>0</v>
      </c>
      <c r="X15" s="73">
        <f t="shared" si="6"/>
        <v>0</v>
      </c>
      <c r="Y15" s="114">
        <f>'اختبارات المواد الثانوية'!R15*3</f>
        <v>0</v>
      </c>
      <c r="Z15" s="74">
        <f>'التقويم المستمر'!AA15*2</f>
        <v>0</v>
      </c>
      <c r="AA15" s="75">
        <f t="shared" si="7"/>
        <v>0</v>
      </c>
      <c r="AB15" s="118">
        <f>'اختبارات المواد الثانوية'!U15*3</f>
        <v>0</v>
      </c>
      <c r="AC15" s="74">
        <f>'التقويم المستمر'!AD15*2</f>
        <v>0</v>
      </c>
      <c r="AD15" s="112">
        <f t="shared" si="8"/>
        <v>0</v>
      </c>
      <c r="AE15" s="87">
        <f t="shared" si="9"/>
        <v>0</v>
      </c>
      <c r="AF15" s="88">
        <f t="shared" si="10"/>
        <v>0</v>
      </c>
    </row>
    <row r="16" spans="1:32" ht="17.25" thickTop="1" thickBot="1">
      <c r="A16" s="62"/>
      <c r="B16" s="102">
        <f>'نتائج الفصل الاول'!B16</f>
        <v>11</v>
      </c>
      <c r="C16" s="116" t="str">
        <f>'نتائج الفصل الاول'!C16</f>
        <v>بقة  احمد</v>
      </c>
      <c r="D16" s="114">
        <f>(('اختبارات المواد الاساسية'!H180+'اختبارات المواد الاساسية'!T180)/2)*3</f>
        <v>0</v>
      </c>
      <c r="E16" s="72">
        <f>'التقويم المستمر'!F16*2</f>
        <v>0</v>
      </c>
      <c r="F16" s="73">
        <f t="shared" si="0"/>
        <v>0</v>
      </c>
      <c r="G16" s="114">
        <f>(('اختبارات المواد الاساسية'!I180+'اختبارات المواد الاساسية'!U180)/2)*3</f>
        <v>0</v>
      </c>
      <c r="H16" s="74">
        <f>'التقويم المستمر'!I16*2</f>
        <v>0</v>
      </c>
      <c r="I16" s="75">
        <f t="shared" si="1"/>
        <v>0</v>
      </c>
      <c r="J16" s="118">
        <f>(('اختبارات المواد الاساسية'!J180+'اختبارات المواد الاساسية'!V180)/2)*3</f>
        <v>0</v>
      </c>
      <c r="K16" s="74">
        <f>'التقويم المستمر'!L16*2</f>
        <v>0</v>
      </c>
      <c r="L16" s="75">
        <f t="shared" si="2"/>
        <v>0</v>
      </c>
      <c r="M16" s="76">
        <f>'اختبارات المواد الثانوية'!F16*3</f>
        <v>0</v>
      </c>
      <c r="N16" s="72">
        <f>'التقويم المستمر'!O16*2</f>
        <v>0</v>
      </c>
      <c r="O16" s="73">
        <f t="shared" si="3"/>
        <v>0</v>
      </c>
      <c r="P16" s="114">
        <f>'اختبارات المواد الثانوية'!I16*3</f>
        <v>0</v>
      </c>
      <c r="Q16" s="74">
        <f>'التقويم المستمر'!R16*2</f>
        <v>0</v>
      </c>
      <c r="R16" s="75">
        <f t="shared" si="4"/>
        <v>0</v>
      </c>
      <c r="S16" s="118">
        <f>'اختبارات المواد الثانوية'!L16*3</f>
        <v>0</v>
      </c>
      <c r="T16" s="74">
        <f>'التقويم المستمر'!U16*2</f>
        <v>0</v>
      </c>
      <c r="U16" s="75">
        <f t="shared" si="5"/>
        <v>0</v>
      </c>
      <c r="V16" s="114">
        <f>'اختبارات المواد الثانوية'!O16*3</f>
        <v>0</v>
      </c>
      <c r="W16" s="72">
        <f>'التقويم المستمر'!X16*2</f>
        <v>0</v>
      </c>
      <c r="X16" s="73">
        <f t="shared" si="6"/>
        <v>0</v>
      </c>
      <c r="Y16" s="114">
        <f>'اختبارات المواد الثانوية'!R16*3</f>
        <v>0</v>
      </c>
      <c r="Z16" s="74">
        <f>'التقويم المستمر'!AA16*2</f>
        <v>0</v>
      </c>
      <c r="AA16" s="75">
        <f t="shared" si="7"/>
        <v>0</v>
      </c>
      <c r="AB16" s="118">
        <f>'اختبارات المواد الثانوية'!U16*3</f>
        <v>0</v>
      </c>
      <c r="AC16" s="74">
        <f>'التقويم المستمر'!AD16*2</f>
        <v>0</v>
      </c>
      <c r="AD16" s="112">
        <f t="shared" si="8"/>
        <v>0</v>
      </c>
      <c r="AE16" s="87">
        <f t="shared" si="9"/>
        <v>0</v>
      </c>
      <c r="AF16" s="88">
        <f t="shared" si="10"/>
        <v>0</v>
      </c>
    </row>
    <row r="17" spans="1:32" ht="17.25" thickTop="1" thickBot="1">
      <c r="A17" s="62"/>
      <c r="B17" s="102">
        <f>'نتائج الفصل الاول'!B17</f>
        <v>12</v>
      </c>
      <c r="C17" s="116" t="str">
        <f>'نتائج الفصل الاول'!C17</f>
        <v xml:space="preserve">سماصري محمد شكيب </v>
      </c>
      <c r="D17" s="114">
        <f>(('اختبارات المواد الاساسية'!H181+'اختبارات المواد الاساسية'!T181)/2)*3</f>
        <v>0</v>
      </c>
      <c r="E17" s="72">
        <f>'التقويم المستمر'!F17*2</f>
        <v>0</v>
      </c>
      <c r="F17" s="73">
        <f t="shared" si="0"/>
        <v>0</v>
      </c>
      <c r="G17" s="114">
        <f>(('اختبارات المواد الاساسية'!I181+'اختبارات المواد الاساسية'!U181)/2)*3</f>
        <v>0</v>
      </c>
      <c r="H17" s="74">
        <f>'التقويم المستمر'!I17*2</f>
        <v>0</v>
      </c>
      <c r="I17" s="75">
        <f t="shared" si="1"/>
        <v>0</v>
      </c>
      <c r="J17" s="118">
        <f>(('اختبارات المواد الاساسية'!J181+'اختبارات المواد الاساسية'!V181)/2)*3</f>
        <v>0</v>
      </c>
      <c r="K17" s="74">
        <f>'التقويم المستمر'!L17*2</f>
        <v>0</v>
      </c>
      <c r="L17" s="75">
        <f t="shared" si="2"/>
        <v>0</v>
      </c>
      <c r="M17" s="76">
        <f>'اختبارات المواد الثانوية'!F17*3</f>
        <v>0</v>
      </c>
      <c r="N17" s="72">
        <f>'التقويم المستمر'!O17*2</f>
        <v>0</v>
      </c>
      <c r="O17" s="73">
        <f t="shared" si="3"/>
        <v>0</v>
      </c>
      <c r="P17" s="114">
        <f>'اختبارات المواد الثانوية'!I17*3</f>
        <v>0</v>
      </c>
      <c r="Q17" s="74">
        <f>'التقويم المستمر'!R17*2</f>
        <v>0</v>
      </c>
      <c r="R17" s="75">
        <f t="shared" si="4"/>
        <v>0</v>
      </c>
      <c r="S17" s="118">
        <f>'اختبارات المواد الثانوية'!L17*3</f>
        <v>0</v>
      </c>
      <c r="T17" s="74">
        <f>'التقويم المستمر'!U17*2</f>
        <v>0</v>
      </c>
      <c r="U17" s="75">
        <f t="shared" si="5"/>
        <v>0</v>
      </c>
      <c r="V17" s="114">
        <f>'اختبارات المواد الثانوية'!O17*3</f>
        <v>0</v>
      </c>
      <c r="W17" s="72">
        <f>'التقويم المستمر'!X17*2</f>
        <v>0</v>
      </c>
      <c r="X17" s="73">
        <f t="shared" si="6"/>
        <v>0</v>
      </c>
      <c r="Y17" s="114">
        <f>'اختبارات المواد الثانوية'!R17*3</f>
        <v>0</v>
      </c>
      <c r="Z17" s="74">
        <f>'التقويم المستمر'!AA17*2</f>
        <v>0</v>
      </c>
      <c r="AA17" s="75">
        <f t="shared" si="7"/>
        <v>0</v>
      </c>
      <c r="AB17" s="118">
        <f>'اختبارات المواد الثانوية'!U17*3</f>
        <v>0</v>
      </c>
      <c r="AC17" s="74">
        <f>'التقويم المستمر'!AD17*2</f>
        <v>0</v>
      </c>
      <c r="AD17" s="112">
        <f t="shared" si="8"/>
        <v>0</v>
      </c>
      <c r="AE17" s="87">
        <f t="shared" si="9"/>
        <v>0</v>
      </c>
      <c r="AF17" s="88">
        <f t="shared" si="10"/>
        <v>0</v>
      </c>
    </row>
    <row r="18" spans="1:32" ht="17.25" thickTop="1" thickBot="1">
      <c r="A18" s="62"/>
      <c r="B18" s="102">
        <f>'نتائج الفصل الاول'!B18</f>
        <v>13</v>
      </c>
      <c r="C18" s="116" t="str">
        <f>'نتائج الفصل الاول'!C18</f>
        <v>مداح رؤوف</v>
      </c>
      <c r="D18" s="114">
        <f>(('اختبارات المواد الاساسية'!H182+'اختبارات المواد الاساسية'!T182)/2)*3</f>
        <v>0</v>
      </c>
      <c r="E18" s="72">
        <f>'التقويم المستمر'!F18*2</f>
        <v>0</v>
      </c>
      <c r="F18" s="73">
        <f t="shared" si="0"/>
        <v>0</v>
      </c>
      <c r="G18" s="114">
        <f>(('اختبارات المواد الاساسية'!I182+'اختبارات المواد الاساسية'!U182)/2)*3</f>
        <v>0</v>
      </c>
      <c r="H18" s="74">
        <f>'التقويم المستمر'!I18*2</f>
        <v>0</v>
      </c>
      <c r="I18" s="75">
        <f t="shared" si="1"/>
        <v>0</v>
      </c>
      <c r="J18" s="118">
        <f>(('اختبارات المواد الاساسية'!J182+'اختبارات المواد الاساسية'!V182)/2)*3</f>
        <v>0</v>
      </c>
      <c r="K18" s="74">
        <f>'التقويم المستمر'!L18*2</f>
        <v>0</v>
      </c>
      <c r="L18" s="75">
        <f t="shared" si="2"/>
        <v>0</v>
      </c>
      <c r="M18" s="76">
        <f>'اختبارات المواد الثانوية'!F18*3</f>
        <v>0</v>
      </c>
      <c r="N18" s="72">
        <f>'التقويم المستمر'!O18*2</f>
        <v>0</v>
      </c>
      <c r="O18" s="73">
        <f t="shared" si="3"/>
        <v>0</v>
      </c>
      <c r="P18" s="114">
        <f>'اختبارات المواد الثانوية'!I18*3</f>
        <v>0</v>
      </c>
      <c r="Q18" s="74">
        <f>'التقويم المستمر'!R18*2</f>
        <v>0</v>
      </c>
      <c r="R18" s="75">
        <f t="shared" si="4"/>
        <v>0</v>
      </c>
      <c r="S18" s="118">
        <f>'اختبارات المواد الثانوية'!L18*3</f>
        <v>0</v>
      </c>
      <c r="T18" s="74">
        <f>'التقويم المستمر'!U18*2</f>
        <v>0</v>
      </c>
      <c r="U18" s="75">
        <f t="shared" si="5"/>
        <v>0</v>
      </c>
      <c r="V18" s="114">
        <f>'اختبارات المواد الثانوية'!O18*3</f>
        <v>0</v>
      </c>
      <c r="W18" s="72">
        <f>'التقويم المستمر'!X18*2</f>
        <v>0</v>
      </c>
      <c r="X18" s="73">
        <f t="shared" si="6"/>
        <v>0</v>
      </c>
      <c r="Y18" s="114">
        <f>'اختبارات المواد الثانوية'!R18*3</f>
        <v>0</v>
      </c>
      <c r="Z18" s="74">
        <f>'التقويم المستمر'!AA18*2</f>
        <v>0</v>
      </c>
      <c r="AA18" s="75">
        <f t="shared" si="7"/>
        <v>0</v>
      </c>
      <c r="AB18" s="118">
        <f>'اختبارات المواد الثانوية'!U18*3</f>
        <v>0</v>
      </c>
      <c r="AC18" s="74">
        <f>'التقويم المستمر'!AD18*2</f>
        <v>0</v>
      </c>
      <c r="AD18" s="112">
        <f t="shared" si="8"/>
        <v>0</v>
      </c>
      <c r="AE18" s="87">
        <f t="shared" si="9"/>
        <v>0</v>
      </c>
      <c r="AF18" s="88">
        <f t="shared" si="10"/>
        <v>0</v>
      </c>
    </row>
    <row r="19" spans="1:32" ht="17.25" thickTop="1" thickBot="1">
      <c r="A19" s="62"/>
      <c r="B19" s="178">
        <f>'نتائج الفصل الاول'!B19</f>
        <v>14</v>
      </c>
      <c r="C19" s="183" t="str">
        <f>'نتائج الفصل الاول'!C19</f>
        <v>تفاح أحمد</v>
      </c>
      <c r="D19" s="198">
        <f>(('اختبارات المواد الاساسية'!H183+'اختبارات المواد الاساسية'!T183)/2)*3</f>
        <v>0</v>
      </c>
      <c r="E19" s="80">
        <f>'التقويم المستمر'!F19*2</f>
        <v>0</v>
      </c>
      <c r="F19" s="81">
        <f t="shared" si="0"/>
        <v>0</v>
      </c>
      <c r="G19" s="198">
        <f>(('اختبارات المواد الاساسية'!I183+'اختبارات المواد الاساسية'!U183)/2)*3</f>
        <v>0</v>
      </c>
      <c r="H19" s="82">
        <f>'التقويم المستمر'!I19*2</f>
        <v>0</v>
      </c>
      <c r="I19" s="83">
        <f t="shared" si="1"/>
        <v>0</v>
      </c>
      <c r="J19" s="199">
        <f>(('اختبارات المواد الاساسية'!J183+'اختبارات المواد الاساسية'!V183)/2)*3</f>
        <v>0</v>
      </c>
      <c r="K19" s="82">
        <f>'التقويم المستمر'!L19*2</f>
        <v>0</v>
      </c>
      <c r="L19" s="83">
        <f t="shared" si="2"/>
        <v>0</v>
      </c>
      <c r="M19" s="84">
        <f>'اختبارات المواد الثانوية'!F19*3</f>
        <v>0</v>
      </c>
      <c r="N19" s="80">
        <f>'التقويم المستمر'!O19*2</f>
        <v>0</v>
      </c>
      <c r="O19" s="81">
        <f t="shared" si="3"/>
        <v>0</v>
      </c>
      <c r="P19" s="198">
        <f>'اختبارات المواد الثانوية'!I19*3</f>
        <v>0</v>
      </c>
      <c r="Q19" s="82">
        <f>'التقويم المستمر'!R19*2</f>
        <v>0</v>
      </c>
      <c r="R19" s="83">
        <f t="shared" si="4"/>
        <v>0</v>
      </c>
      <c r="S19" s="199">
        <f>'اختبارات المواد الثانوية'!L19*3</f>
        <v>0</v>
      </c>
      <c r="T19" s="82">
        <f>'التقويم المستمر'!U19*2</f>
        <v>0</v>
      </c>
      <c r="U19" s="83">
        <f t="shared" si="5"/>
        <v>0</v>
      </c>
      <c r="V19" s="198">
        <f>'اختبارات المواد الثانوية'!O19*3</f>
        <v>0</v>
      </c>
      <c r="W19" s="80">
        <f>'التقويم المستمر'!X19*2</f>
        <v>0</v>
      </c>
      <c r="X19" s="81">
        <f t="shared" si="6"/>
        <v>0</v>
      </c>
      <c r="Y19" s="198">
        <f>'اختبارات المواد الثانوية'!R19*3</f>
        <v>0</v>
      </c>
      <c r="Z19" s="82">
        <f>'التقويم المستمر'!AA19*2</f>
        <v>0</v>
      </c>
      <c r="AA19" s="111">
        <f t="shared" si="7"/>
        <v>0</v>
      </c>
      <c r="AB19" s="206">
        <f>'اختبارات المواد الثانوية'!U19*3</f>
        <v>0</v>
      </c>
      <c r="AC19" s="207">
        <f>'التقويم المستمر'!AD19*2</f>
        <v>0</v>
      </c>
      <c r="AD19" s="208">
        <f t="shared" si="8"/>
        <v>0</v>
      </c>
      <c r="AE19" s="65">
        <f t="shared" si="9"/>
        <v>0</v>
      </c>
      <c r="AF19" s="209">
        <f t="shared" si="10"/>
        <v>0</v>
      </c>
    </row>
    <row r="20" spans="1:32" ht="17.25" thickTop="1" thickBot="1">
      <c r="A20" s="62"/>
      <c r="B20" s="104">
        <f>'نتائج الفصل الاول'!B20</f>
        <v>15</v>
      </c>
      <c r="C20" s="197" t="str">
        <f>'نتائج الفصل الاول'!C20</f>
        <v xml:space="preserve">الشاوي غزيل </v>
      </c>
      <c r="D20" s="114">
        <f>(('اختبارات المواد الاساسية'!H184+'اختبارات المواد الاساسية'!T184)/2)*3</f>
        <v>0</v>
      </c>
      <c r="E20" s="72">
        <f>'التقويم المستمر'!F20*2</f>
        <v>0</v>
      </c>
      <c r="F20" s="73">
        <f t="shared" si="0"/>
        <v>0</v>
      </c>
      <c r="G20" s="114">
        <f>(('اختبارات المواد الاساسية'!I184+'اختبارات المواد الاساسية'!U184)/2)*3</f>
        <v>0</v>
      </c>
      <c r="H20" s="74">
        <f>'التقويم المستمر'!I20*2</f>
        <v>0</v>
      </c>
      <c r="I20" s="75">
        <f t="shared" si="1"/>
        <v>0</v>
      </c>
      <c r="J20" s="118">
        <f>(('اختبارات المواد الاساسية'!J184+'اختبارات المواد الاساسية'!V184)/2)*3</f>
        <v>0</v>
      </c>
      <c r="K20" s="74">
        <f>'التقويم المستمر'!L20*2</f>
        <v>0</v>
      </c>
      <c r="L20" s="75">
        <f t="shared" si="2"/>
        <v>0</v>
      </c>
      <c r="M20" s="76">
        <f>'اختبارات المواد الثانوية'!F20*3</f>
        <v>0</v>
      </c>
      <c r="N20" s="72">
        <f>'التقويم المستمر'!O20*2</f>
        <v>0</v>
      </c>
      <c r="O20" s="73">
        <f t="shared" si="3"/>
        <v>0</v>
      </c>
      <c r="P20" s="114">
        <f>'اختبارات المواد الثانوية'!I20*3</f>
        <v>0</v>
      </c>
      <c r="Q20" s="74">
        <f>'التقويم المستمر'!R20*2</f>
        <v>0</v>
      </c>
      <c r="R20" s="75">
        <f t="shared" si="4"/>
        <v>0</v>
      </c>
      <c r="S20" s="118">
        <f>'اختبارات المواد الثانوية'!L20*3</f>
        <v>0</v>
      </c>
      <c r="T20" s="74">
        <f>'التقويم المستمر'!U20*2</f>
        <v>0</v>
      </c>
      <c r="U20" s="75">
        <f t="shared" si="5"/>
        <v>0</v>
      </c>
      <c r="V20" s="114">
        <f>'اختبارات المواد الثانوية'!O20*3</f>
        <v>0</v>
      </c>
      <c r="W20" s="72">
        <f>'التقويم المستمر'!X20*2</f>
        <v>0</v>
      </c>
      <c r="X20" s="73">
        <f t="shared" si="6"/>
        <v>0</v>
      </c>
      <c r="Y20" s="114">
        <f>'اختبارات المواد الثانوية'!R20*3</f>
        <v>0</v>
      </c>
      <c r="Z20" s="74">
        <f>'التقويم المستمر'!AA20*2</f>
        <v>0</v>
      </c>
      <c r="AA20" s="75">
        <f t="shared" si="7"/>
        <v>0</v>
      </c>
      <c r="AB20" s="118">
        <f>'اختبارات المواد الثانوية'!U20*3</f>
        <v>0</v>
      </c>
      <c r="AC20" s="74">
        <f>'التقويم المستمر'!AD20*2</f>
        <v>0</v>
      </c>
      <c r="AD20" s="112">
        <f t="shared" si="8"/>
        <v>0</v>
      </c>
      <c r="AE20" s="77">
        <f t="shared" si="9"/>
        <v>0</v>
      </c>
      <c r="AF20" s="89">
        <f t="shared" si="10"/>
        <v>0</v>
      </c>
    </row>
    <row r="21" spans="1:32" ht="17.25" thickTop="1" thickBot="1">
      <c r="A21" s="62"/>
      <c r="B21" s="102">
        <f>'نتائج الفصل الاول'!B21</f>
        <v>16</v>
      </c>
      <c r="C21" s="116" t="str">
        <f>'نتائج الفصل الاول'!C21</f>
        <v xml:space="preserve">دوارة ناريمان ريمة </v>
      </c>
      <c r="D21" s="114">
        <f>(('اختبارات المواد الاساسية'!H185+'اختبارات المواد الاساسية'!T185)/2)*3</f>
        <v>0</v>
      </c>
      <c r="E21" s="72">
        <f>'التقويم المستمر'!F21*2</f>
        <v>0</v>
      </c>
      <c r="F21" s="73">
        <f t="shared" si="0"/>
        <v>0</v>
      </c>
      <c r="G21" s="114">
        <f>(('اختبارات المواد الاساسية'!I185+'اختبارات المواد الاساسية'!U185)/2)*3</f>
        <v>0</v>
      </c>
      <c r="H21" s="74">
        <f>'التقويم المستمر'!I21*2</f>
        <v>0</v>
      </c>
      <c r="I21" s="75">
        <f t="shared" si="1"/>
        <v>0</v>
      </c>
      <c r="J21" s="118">
        <f>(('اختبارات المواد الاساسية'!J185+'اختبارات المواد الاساسية'!V185)/2)*3</f>
        <v>0</v>
      </c>
      <c r="K21" s="74">
        <f>'التقويم المستمر'!L21*2</f>
        <v>0</v>
      </c>
      <c r="L21" s="75">
        <f t="shared" si="2"/>
        <v>0</v>
      </c>
      <c r="M21" s="76">
        <f>'اختبارات المواد الثانوية'!F21*3</f>
        <v>0</v>
      </c>
      <c r="N21" s="72">
        <f>'التقويم المستمر'!O21*2</f>
        <v>0</v>
      </c>
      <c r="O21" s="73">
        <f t="shared" si="3"/>
        <v>0</v>
      </c>
      <c r="P21" s="114">
        <f>'اختبارات المواد الثانوية'!I21*3</f>
        <v>0</v>
      </c>
      <c r="Q21" s="74">
        <f>'التقويم المستمر'!R21*2</f>
        <v>0</v>
      </c>
      <c r="R21" s="75">
        <f t="shared" si="4"/>
        <v>0</v>
      </c>
      <c r="S21" s="118">
        <f>'اختبارات المواد الثانوية'!L21*3</f>
        <v>0</v>
      </c>
      <c r="T21" s="74">
        <f>'التقويم المستمر'!U21*2</f>
        <v>0</v>
      </c>
      <c r="U21" s="75">
        <f t="shared" si="5"/>
        <v>0</v>
      </c>
      <c r="V21" s="114">
        <f>'اختبارات المواد الثانوية'!O21*3</f>
        <v>0</v>
      </c>
      <c r="W21" s="72">
        <f>'التقويم المستمر'!X21*2</f>
        <v>0</v>
      </c>
      <c r="X21" s="73">
        <f t="shared" si="6"/>
        <v>0</v>
      </c>
      <c r="Y21" s="114">
        <f>'اختبارات المواد الثانوية'!R21*3</f>
        <v>0</v>
      </c>
      <c r="Z21" s="74">
        <f>'التقويم المستمر'!AA21*2</f>
        <v>0</v>
      </c>
      <c r="AA21" s="75">
        <f t="shared" si="7"/>
        <v>0</v>
      </c>
      <c r="AB21" s="118">
        <f>'اختبارات المواد الثانوية'!U21*3</f>
        <v>0</v>
      </c>
      <c r="AC21" s="74">
        <f>'التقويم المستمر'!AD21*2</f>
        <v>0</v>
      </c>
      <c r="AD21" s="112">
        <f t="shared" si="8"/>
        <v>0</v>
      </c>
      <c r="AE21" s="87">
        <f t="shared" si="9"/>
        <v>0</v>
      </c>
      <c r="AF21" s="88">
        <f t="shared" si="10"/>
        <v>0</v>
      </c>
    </row>
    <row r="22" spans="1:32" ht="17.25" thickTop="1" thickBot="1">
      <c r="A22" s="62"/>
      <c r="B22" s="102">
        <f>'نتائج الفصل الاول'!B22</f>
        <v>17</v>
      </c>
      <c r="C22" s="116" t="str">
        <f>'نتائج الفصل الاول'!C22</f>
        <v xml:space="preserve">عسلوني عائشة </v>
      </c>
      <c r="D22" s="114">
        <f>(('اختبارات المواد الاساسية'!H186+'اختبارات المواد الاساسية'!T186)/2)*3</f>
        <v>0</v>
      </c>
      <c r="E22" s="72">
        <f>'التقويم المستمر'!F22*2</f>
        <v>0</v>
      </c>
      <c r="F22" s="73">
        <f t="shared" si="0"/>
        <v>0</v>
      </c>
      <c r="G22" s="114">
        <f>(('اختبارات المواد الاساسية'!I186+'اختبارات المواد الاساسية'!U186)/2)*3</f>
        <v>0</v>
      </c>
      <c r="H22" s="74">
        <f>'التقويم المستمر'!I22*2</f>
        <v>0</v>
      </c>
      <c r="I22" s="75">
        <f t="shared" si="1"/>
        <v>0</v>
      </c>
      <c r="J22" s="118">
        <f>(('اختبارات المواد الاساسية'!J186+'اختبارات المواد الاساسية'!V186)/2)*3</f>
        <v>0</v>
      </c>
      <c r="K22" s="74">
        <f>'التقويم المستمر'!L22*2</f>
        <v>0</v>
      </c>
      <c r="L22" s="75">
        <f t="shared" si="2"/>
        <v>0</v>
      </c>
      <c r="M22" s="76">
        <f>'اختبارات المواد الثانوية'!F22*3</f>
        <v>0</v>
      </c>
      <c r="N22" s="72">
        <f>'التقويم المستمر'!O22*2</f>
        <v>0</v>
      </c>
      <c r="O22" s="73">
        <f t="shared" si="3"/>
        <v>0</v>
      </c>
      <c r="P22" s="114">
        <f>'اختبارات المواد الثانوية'!I22*3</f>
        <v>0</v>
      </c>
      <c r="Q22" s="74">
        <f>'التقويم المستمر'!R22*2</f>
        <v>0</v>
      </c>
      <c r="R22" s="75">
        <f t="shared" si="4"/>
        <v>0</v>
      </c>
      <c r="S22" s="118">
        <f>'اختبارات المواد الثانوية'!L22*3</f>
        <v>0</v>
      </c>
      <c r="T22" s="74">
        <f>'التقويم المستمر'!U22*2</f>
        <v>0</v>
      </c>
      <c r="U22" s="75">
        <f t="shared" si="5"/>
        <v>0</v>
      </c>
      <c r="V22" s="114">
        <f>'اختبارات المواد الثانوية'!O22*3</f>
        <v>0</v>
      </c>
      <c r="W22" s="72">
        <f>'التقويم المستمر'!X22*2</f>
        <v>0</v>
      </c>
      <c r="X22" s="73">
        <f t="shared" si="6"/>
        <v>0</v>
      </c>
      <c r="Y22" s="114">
        <f>'اختبارات المواد الثانوية'!R22*3</f>
        <v>0</v>
      </c>
      <c r="Z22" s="74">
        <f>'التقويم المستمر'!AA22*2</f>
        <v>0</v>
      </c>
      <c r="AA22" s="75">
        <f t="shared" si="7"/>
        <v>0</v>
      </c>
      <c r="AB22" s="118">
        <f>'اختبارات المواد الثانوية'!U22*3</f>
        <v>0</v>
      </c>
      <c r="AC22" s="74">
        <f>'التقويم المستمر'!AD22*2</f>
        <v>0</v>
      </c>
      <c r="AD22" s="112">
        <f t="shared" si="8"/>
        <v>0</v>
      </c>
      <c r="AE22" s="87">
        <f t="shared" si="9"/>
        <v>0</v>
      </c>
      <c r="AF22" s="88">
        <f t="shared" si="10"/>
        <v>0</v>
      </c>
    </row>
    <row r="23" spans="1:32" ht="17.25" thickTop="1" thickBot="1">
      <c r="A23" s="62"/>
      <c r="B23" s="102">
        <f>'نتائج الفصل الاول'!B23</f>
        <v>18</v>
      </c>
      <c r="C23" s="116" t="str">
        <f>'نتائج الفصل الاول'!C23</f>
        <v>طريعة  وردة</v>
      </c>
      <c r="D23" s="114">
        <f>(('اختبارات المواد الاساسية'!H187+'اختبارات المواد الاساسية'!T187)/2)*3</f>
        <v>0</v>
      </c>
      <c r="E23" s="72">
        <f>'التقويم المستمر'!F23*2</f>
        <v>0</v>
      </c>
      <c r="F23" s="73">
        <f t="shared" si="0"/>
        <v>0</v>
      </c>
      <c r="G23" s="114">
        <f>(('اختبارات المواد الاساسية'!I187+'اختبارات المواد الاساسية'!U187)/2)*3</f>
        <v>0</v>
      </c>
      <c r="H23" s="74">
        <f>'التقويم المستمر'!I23*2</f>
        <v>0</v>
      </c>
      <c r="I23" s="75">
        <f t="shared" si="1"/>
        <v>0</v>
      </c>
      <c r="J23" s="118">
        <f>(('اختبارات المواد الاساسية'!J187+'اختبارات المواد الاساسية'!V187)/2)*3</f>
        <v>0</v>
      </c>
      <c r="K23" s="74">
        <f>'التقويم المستمر'!L23*2</f>
        <v>0</v>
      </c>
      <c r="L23" s="75">
        <f t="shared" si="2"/>
        <v>0</v>
      </c>
      <c r="M23" s="76">
        <f>'اختبارات المواد الثانوية'!F23*3</f>
        <v>0</v>
      </c>
      <c r="N23" s="72">
        <f>'التقويم المستمر'!O23*2</f>
        <v>0</v>
      </c>
      <c r="O23" s="73">
        <f t="shared" si="3"/>
        <v>0</v>
      </c>
      <c r="P23" s="114">
        <f>'اختبارات المواد الثانوية'!I23*3</f>
        <v>0</v>
      </c>
      <c r="Q23" s="74">
        <f>'التقويم المستمر'!R23*2</f>
        <v>0</v>
      </c>
      <c r="R23" s="75">
        <f t="shared" si="4"/>
        <v>0</v>
      </c>
      <c r="S23" s="118">
        <f>'اختبارات المواد الثانوية'!L23*3</f>
        <v>0</v>
      </c>
      <c r="T23" s="74">
        <f>'التقويم المستمر'!U23*2</f>
        <v>0</v>
      </c>
      <c r="U23" s="75">
        <f t="shared" si="5"/>
        <v>0</v>
      </c>
      <c r="V23" s="114">
        <f>'اختبارات المواد الثانوية'!O23*3</f>
        <v>0</v>
      </c>
      <c r="W23" s="72">
        <f>'التقويم المستمر'!X23*2</f>
        <v>0</v>
      </c>
      <c r="X23" s="73">
        <f t="shared" si="6"/>
        <v>0</v>
      </c>
      <c r="Y23" s="114">
        <f>'اختبارات المواد الثانوية'!R23*3</f>
        <v>0</v>
      </c>
      <c r="Z23" s="74">
        <f>'التقويم المستمر'!AA23*2</f>
        <v>0</v>
      </c>
      <c r="AA23" s="75">
        <f t="shared" si="7"/>
        <v>0</v>
      </c>
      <c r="AB23" s="118">
        <f>'اختبارات المواد الثانوية'!U23*3</f>
        <v>0</v>
      </c>
      <c r="AC23" s="74">
        <f>'التقويم المستمر'!AD23*2</f>
        <v>0</v>
      </c>
      <c r="AD23" s="112">
        <f t="shared" si="8"/>
        <v>0</v>
      </c>
      <c r="AE23" s="87">
        <f t="shared" si="9"/>
        <v>0</v>
      </c>
      <c r="AF23" s="88">
        <f t="shared" si="10"/>
        <v>0</v>
      </c>
    </row>
    <row r="24" spans="1:32" ht="17.25" thickTop="1" thickBot="1">
      <c r="A24" s="62"/>
      <c r="B24" s="102">
        <f>'نتائج الفصل الاول'!B24</f>
        <v>19</v>
      </c>
      <c r="C24" s="116" t="str">
        <f>'نتائج الفصل الاول'!C24</f>
        <v xml:space="preserve">مداح ياسمين </v>
      </c>
      <c r="D24" s="114">
        <f>(('اختبارات المواد الاساسية'!H188+'اختبارات المواد الاساسية'!T188)/2)*3</f>
        <v>0</v>
      </c>
      <c r="E24" s="72">
        <f>'التقويم المستمر'!F24*2</f>
        <v>0</v>
      </c>
      <c r="F24" s="73">
        <f t="shared" si="0"/>
        <v>0</v>
      </c>
      <c r="G24" s="114">
        <f>(('اختبارات المواد الاساسية'!I188+'اختبارات المواد الاساسية'!U188)/2)*3</f>
        <v>0</v>
      </c>
      <c r="H24" s="74">
        <f>'التقويم المستمر'!I24*2</f>
        <v>0</v>
      </c>
      <c r="I24" s="75">
        <f t="shared" si="1"/>
        <v>0</v>
      </c>
      <c r="J24" s="118">
        <f>(('اختبارات المواد الاساسية'!J188+'اختبارات المواد الاساسية'!V188)/2)*3</f>
        <v>0</v>
      </c>
      <c r="K24" s="74">
        <f>'التقويم المستمر'!L24*2</f>
        <v>0</v>
      </c>
      <c r="L24" s="75">
        <f t="shared" si="2"/>
        <v>0</v>
      </c>
      <c r="M24" s="76">
        <f>'اختبارات المواد الثانوية'!F24*3</f>
        <v>0</v>
      </c>
      <c r="N24" s="72">
        <f>'التقويم المستمر'!O24*2</f>
        <v>0</v>
      </c>
      <c r="O24" s="73">
        <f t="shared" si="3"/>
        <v>0</v>
      </c>
      <c r="P24" s="114">
        <f>'اختبارات المواد الثانوية'!I24*3</f>
        <v>0</v>
      </c>
      <c r="Q24" s="74">
        <f>'التقويم المستمر'!R24*2</f>
        <v>0</v>
      </c>
      <c r="R24" s="75">
        <f t="shared" si="4"/>
        <v>0</v>
      </c>
      <c r="S24" s="118">
        <f>'اختبارات المواد الثانوية'!L24*3</f>
        <v>0</v>
      </c>
      <c r="T24" s="74">
        <f>'التقويم المستمر'!U24*2</f>
        <v>0</v>
      </c>
      <c r="U24" s="75">
        <f t="shared" si="5"/>
        <v>0</v>
      </c>
      <c r="V24" s="114">
        <f>'اختبارات المواد الثانوية'!O24*3</f>
        <v>0</v>
      </c>
      <c r="W24" s="72">
        <f>'التقويم المستمر'!X24*2</f>
        <v>0</v>
      </c>
      <c r="X24" s="73">
        <f t="shared" si="6"/>
        <v>0</v>
      </c>
      <c r="Y24" s="114">
        <f>'اختبارات المواد الثانوية'!R24*3</f>
        <v>0</v>
      </c>
      <c r="Z24" s="74">
        <f>'التقويم المستمر'!AA24*2</f>
        <v>0</v>
      </c>
      <c r="AA24" s="75">
        <f t="shared" si="7"/>
        <v>0</v>
      </c>
      <c r="AB24" s="118">
        <f>'اختبارات المواد الثانوية'!U24*3</f>
        <v>0</v>
      </c>
      <c r="AC24" s="74">
        <f>'التقويم المستمر'!AD24*2</f>
        <v>0</v>
      </c>
      <c r="AD24" s="112">
        <f t="shared" si="8"/>
        <v>0</v>
      </c>
      <c r="AE24" s="87">
        <f t="shared" si="9"/>
        <v>0</v>
      </c>
      <c r="AF24" s="88">
        <f t="shared" si="10"/>
        <v>0</v>
      </c>
    </row>
    <row r="25" spans="1:32" ht="17.25" thickTop="1" thickBot="1">
      <c r="A25" s="62"/>
      <c r="B25" s="102">
        <f>'نتائج الفصل الاول'!B25</f>
        <v>20</v>
      </c>
      <c r="C25" s="116" t="str">
        <f>'نتائج الفصل الاول'!C25</f>
        <v xml:space="preserve">شيبوط رؤى </v>
      </c>
      <c r="D25" s="114">
        <f>(('اختبارات المواد الاساسية'!H189+'اختبارات المواد الاساسية'!T189)/2)*3</f>
        <v>0</v>
      </c>
      <c r="E25" s="72">
        <f>'التقويم المستمر'!F25*2</f>
        <v>0</v>
      </c>
      <c r="F25" s="73">
        <f t="shared" si="0"/>
        <v>0</v>
      </c>
      <c r="G25" s="114">
        <f>(('اختبارات المواد الاساسية'!I189+'اختبارات المواد الاساسية'!U189)/2)*3</f>
        <v>0</v>
      </c>
      <c r="H25" s="74">
        <f>'التقويم المستمر'!I25*2</f>
        <v>0</v>
      </c>
      <c r="I25" s="75">
        <f t="shared" si="1"/>
        <v>0</v>
      </c>
      <c r="J25" s="118">
        <f>(('اختبارات المواد الاساسية'!J189+'اختبارات المواد الاساسية'!V189)/2)*3</f>
        <v>0</v>
      </c>
      <c r="K25" s="74">
        <f>'التقويم المستمر'!L25*2</f>
        <v>0</v>
      </c>
      <c r="L25" s="75">
        <f t="shared" si="2"/>
        <v>0</v>
      </c>
      <c r="M25" s="76">
        <f>'اختبارات المواد الثانوية'!F25*3</f>
        <v>0</v>
      </c>
      <c r="N25" s="72">
        <f>'التقويم المستمر'!O25*2</f>
        <v>0</v>
      </c>
      <c r="O25" s="73">
        <f t="shared" si="3"/>
        <v>0</v>
      </c>
      <c r="P25" s="114">
        <f>'اختبارات المواد الثانوية'!I25*3</f>
        <v>0</v>
      </c>
      <c r="Q25" s="74">
        <f>'التقويم المستمر'!R25*2</f>
        <v>0</v>
      </c>
      <c r="R25" s="75">
        <f t="shared" si="4"/>
        <v>0</v>
      </c>
      <c r="S25" s="118">
        <f>'اختبارات المواد الثانوية'!L25*3</f>
        <v>0</v>
      </c>
      <c r="T25" s="74">
        <f>'التقويم المستمر'!U25*2</f>
        <v>0</v>
      </c>
      <c r="U25" s="75">
        <f t="shared" si="5"/>
        <v>0</v>
      </c>
      <c r="V25" s="114">
        <f>'اختبارات المواد الثانوية'!O25*3</f>
        <v>0</v>
      </c>
      <c r="W25" s="72">
        <f>'التقويم المستمر'!X25*2</f>
        <v>0</v>
      </c>
      <c r="X25" s="73">
        <f t="shared" si="6"/>
        <v>0</v>
      </c>
      <c r="Y25" s="114">
        <f>'اختبارات المواد الثانوية'!R25*3</f>
        <v>0</v>
      </c>
      <c r="Z25" s="74">
        <f>'التقويم المستمر'!AA25*2</f>
        <v>0</v>
      </c>
      <c r="AA25" s="75">
        <f t="shared" si="7"/>
        <v>0</v>
      </c>
      <c r="AB25" s="118">
        <f>'اختبارات المواد الثانوية'!U25*3</f>
        <v>0</v>
      </c>
      <c r="AC25" s="74">
        <f>'التقويم المستمر'!AD25*2</f>
        <v>0</v>
      </c>
      <c r="AD25" s="112">
        <f t="shared" si="8"/>
        <v>0</v>
      </c>
      <c r="AE25" s="87">
        <f t="shared" si="9"/>
        <v>0</v>
      </c>
      <c r="AF25" s="88">
        <f t="shared" si="10"/>
        <v>0</v>
      </c>
    </row>
    <row r="26" spans="1:32" ht="17.25" thickTop="1" thickBot="1">
      <c r="A26" s="62"/>
      <c r="B26" s="102">
        <f>'نتائج الفصل الاول'!B26</f>
        <v>21</v>
      </c>
      <c r="C26" s="116" t="str">
        <f>'نتائج الفصل الاول'!C26</f>
        <v>شواطح فريدة</v>
      </c>
      <c r="D26" s="114">
        <f>(('اختبارات المواد الاساسية'!H190+'اختبارات المواد الاساسية'!T190)/2)*3</f>
        <v>0</v>
      </c>
      <c r="E26" s="72">
        <f>'التقويم المستمر'!F26*2</f>
        <v>0</v>
      </c>
      <c r="F26" s="73">
        <f t="shared" si="0"/>
        <v>0</v>
      </c>
      <c r="G26" s="114">
        <f>(('اختبارات المواد الاساسية'!I190+'اختبارات المواد الاساسية'!U190)/2)*3</f>
        <v>0</v>
      </c>
      <c r="H26" s="74">
        <f>'التقويم المستمر'!I26*2</f>
        <v>0</v>
      </c>
      <c r="I26" s="75">
        <f t="shared" si="1"/>
        <v>0</v>
      </c>
      <c r="J26" s="118">
        <f>(('اختبارات المواد الاساسية'!J190+'اختبارات المواد الاساسية'!V190)/2)*3</f>
        <v>0</v>
      </c>
      <c r="K26" s="74">
        <f>'التقويم المستمر'!L26*2</f>
        <v>0</v>
      </c>
      <c r="L26" s="75">
        <f t="shared" si="2"/>
        <v>0</v>
      </c>
      <c r="M26" s="76">
        <f>'اختبارات المواد الثانوية'!F26*3</f>
        <v>0</v>
      </c>
      <c r="N26" s="72">
        <f>'التقويم المستمر'!O26*2</f>
        <v>0</v>
      </c>
      <c r="O26" s="73">
        <f t="shared" si="3"/>
        <v>0</v>
      </c>
      <c r="P26" s="114">
        <f>'اختبارات المواد الثانوية'!I26*3</f>
        <v>0</v>
      </c>
      <c r="Q26" s="74">
        <f>'التقويم المستمر'!R26*2</f>
        <v>0</v>
      </c>
      <c r="R26" s="75">
        <f t="shared" si="4"/>
        <v>0</v>
      </c>
      <c r="S26" s="118">
        <f>'اختبارات المواد الثانوية'!L26*3</f>
        <v>0</v>
      </c>
      <c r="T26" s="74">
        <f>'التقويم المستمر'!U26*2</f>
        <v>0</v>
      </c>
      <c r="U26" s="75">
        <f t="shared" si="5"/>
        <v>0</v>
      </c>
      <c r="V26" s="114">
        <f>'اختبارات المواد الثانوية'!O26*3</f>
        <v>0</v>
      </c>
      <c r="W26" s="72">
        <f>'التقويم المستمر'!X26*2</f>
        <v>0</v>
      </c>
      <c r="X26" s="73">
        <f t="shared" si="6"/>
        <v>0</v>
      </c>
      <c r="Y26" s="114">
        <f>'اختبارات المواد الثانوية'!R26*3</f>
        <v>0</v>
      </c>
      <c r="Z26" s="74">
        <f>'التقويم المستمر'!AA26*2</f>
        <v>0</v>
      </c>
      <c r="AA26" s="75">
        <f t="shared" si="7"/>
        <v>0</v>
      </c>
      <c r="AB26" s="118">
        <f>'اختبارات المواد الثانوية'!U26*3</f>
        <v>0</v>
      </c>
      <c r="AC26" s="74">
        <f>'التقويم المستمر'!AD26*2</f>
        <v>0</v>
      </c>
      <c r="AD26" s="112">
        <f t="shared" si="8"/>
        <v>0</v>
      </c>
      <c r="AE26" s="87">
        <f t="shared" si="9"/>
        <v>0</v>
      </c>
      <c r="AF26" s="88">
        <f t="shared" si="10"/>
        <v>0</v>
      </c>
    </row>
    <row r="27" spans="1:32" ht="17.25" thickTop="1" thickBot="1">
      <c r="A27" s="62"/>
      <c r="B27" s="102">
        <f>'نتائج الفصل الاول'!B27</f>
        <v>22</v>
      </c>
      <c r="C27" s="116" t="str">
        <f>'نتائج الفصل الاول'!C27</f>
        <v>دعلوس الغالية</v>
      </c>
      <c r="D27" s="114">
        <f>(('اختبارات المواد الاساسية'!H191+'اختبارات المواد الاساسية'!T191)/2)*3</f>
        <v>0</v>
      </c>
      <c r="E27" s="72">
        <f>'التقويم المستمر'!F27*2</f>
        <v>0</v>
      </c>
      <c r="F27" s="73">
        <f t="shared" si="0"/>
        <v>0</v>
      </c>
      <c r="G27" s="114">
        <f>(('اختبارات المواد الاساسية'!I191+'اختبارات المواد الاساسية'!U191)/2)*3</f>
        <v>0</v>
      </c>
      <c r="H27" s="74">
        <f>'التقويم المستمر'!I27*2</f>
        <v>0</v>
      </c>
      <c r="I27" s="75">
        <f t="shared" si="1"/>
        <v>0</v>
      </c>
      <c r="J27" s="118">
        <f>(('اختبارات المواد الاساسية'!J191+'اختبارات المواد الاساسية'!V191)/2)*3</f>
        <v>0</v>
      </c>
      <c r="K27" s="74">
        <f>'التقويم المستمر'!L27*2</f>
        <v>0</v>
      </c>
      <c r="L27" s="75">
        <f t="shared" si="2"/>
        <v>0</v>
      </c>
      <c r="M27" s="76">
        <f>'اختبارات المواد الثانوية'!F27*3</f>
        <v>0</v>
      </c>
      <c r="N27" s="72">
        <f>'التقويم المستمر'!O27*2</f>
        <v>0</v>
      </c>
      <c r="O27" s="73">
        <f t="shared" si="3"/>
        <v>0</v>
      </c>
      <c r="P27" s="114">
        <f>'اختبارات المواد الثانوية'!I27*3</f>
        <v>0</v>
      </c>
      <c r="Q27" s="74">
        <f>'التقويم المستمر'!R27*2</f>
        <v>0</v>
      </c>
      <c r="R27" s="75">
        <f t="shared" si="4"/>
        <v>0</v>
      </c>
      <c r="S27" s="118">
        <f>'اختبارات المواد الثانوية'!L27*3</f>
        <v>0</v>
      </c>
      <c r="T27" s="74">
        <f>'التقويم المستمر'!U27*2</f>
        <v>0</v>
      </c>
      <c r="U27" s="75">
        <f t="shared" si="5"/>
        <v>0</v>
      </c>
      <c r="V27" s="114">
        <f>'اختبارات المواد الثانوية'!O27*3</f>
        <v>0</v>
      </c>
      <c r="W27" s="72">
        <f>'التقويم المستمر'!X27*2</f>
        <v>0</v>
      </c>
      <c r="X27" s="73">
        <f t="shared" si="6"/>
        <v>0</v>
      </c>
      <c r="Y27" s="114">
        <f>'اختبارات المواد الثانوية'!R27*3</f>
        <v>0</v>
      </c>
      <c r="Z27" s="74">
        <f>'التقويم المستمر'!AA27*2</f>
        <v>0</v>
      </c>
      <c r="AA27" s="75">
        <f t="shared" si="7"/>
        <v>0</v>
      </c>
      <c r="AB27" s="118">
        <f>'اختبارات المواد الثانوية'!U27*3</f>
        <v>0</v>
      </c>
      <c r="AC27" s="74">
        <f>'التقويم المستمر'!AD27*2</f>
        <v>0</v>
      </c>
      <c r="AD27" s="112">
        <f t="shared" si="8"/>
        <v>0</v>
      </c>
      <c r="AE27" s="87">
        <f t="shared" si="9"/>
        <v>0</v>
      </c>
      <c r="AF27" s="88">
        <f t="shared" si="10"/>
        <v>0</v>
      </c>
    </row>
    <row r="28" spans="1:32" ht="17.25" thickTop="1" thickBot="1">
      <c r="A28" s="62"/>
      <c r="B28" s="102">
        <f>'نتائج الفصل الاول'!B28</f>
        <v>23</v>
      </c>
      <c r="C28" s="116" t="str">
        <f>'نتائج الفصل الاول'!C28</f>
        <v>لحول آلاء كوثر</v>
      </c>
      <c r="D28" s="114">
        <f>(('اختبارات المواد الاساسية'!H192+'اختبارات المواد الاساسية'!T192)/2)*3</f>
        <v>0</v>
      </c>
      <c r="E28" s="72">
        <f>'التقويم المستمر'!F28*2</f>
        <v>0</v>
      </c>
      <c r="F28" s="73">
        <f t="shared" si="0"/>
        <v>0</v>
      </c>
      <c r="G28" s="114">
        <f>(('اختبارات المواد الاساسية'!I192+'اختبارات المواد الاساسية'!U192)/2)*3</f>
        <v>0</v>
      </c>
      <c r="H28" s="74">
        <f>'التقويم المستمر'!I28*2</f>
        <v>0</v>
      </c>
      <c r="I28" s="75">
        <f t="shared" si="1"/>
        <v>0</v>
      </c>
      <c r="J28" s="118">
        <f>(('اختبارات المواد الاساسية'!J192+'اختبارات المواد الاساسية'!V192)/2)*3</f>
        <v>0</v>
      </c>
      <c r="K28" s="74">
        <f>'التقويم المستمر'!L28*2</f>
        <v>0</v>
      </c>
      <c r="L28" s="75">
        <f t="shared" si="2"/>
        <v>0</v>
      </c>
      <c r="M28" s="76">
        <f>'اختبارات المواد الثانوية'!F28*3</f>
        <v>0</v>
      </c>
      <c r="N28" s="72">
        <f>'التقويم المستمر'!O28*2</f>
        <v>0</v>
      </c>
      <c r="O28" s="73">
        <f t="shared" si="3"/>
        <v>0</v>
      </c>
      <c r="P28" s="114">
        <f>'اختبارات المواد الثانوية'!I28*3</f>
        <v>0</v>
      </c>
      <c r="Q28" s="74">
        <f>'التقويم المستمر'!R28*2</f>
        <v>0</v>
      </c>
      <c r="R28" s="75">
        <f t="shared" si="4"/>
        <v>0</v>
      </c>
      <c r="S28" s="118">
        <f>'اختبارات المواد الثانوية'!L28*3</f>
        <v>0</v>
      </c>
      <c r="T28" s="74">
        <f>'التقويم المستمر'!U28*2</f>
        <v>0</v>
      </c>
      <c r="U28" s="75">
        <f t="shared" si="5"/>
        <v>0</v>
      </c>
      <c r="V28" s="114">
        <f>'اختبارات المواد الثانوية'!O28*3</f>
        <v>0</v>
      </c>
      <c r="W28" s="72">
        <f>'التقويم المستمر'!X28*2</f>
        <v>0</v>
      </c>
      <c r="X28" s="73">
        <f t="shared" si="6"/>
        <v>0</v>
      </c>
      <c r="Y28" s="114">
        <f>'اختبارات المواد الثانوية'!R28*3</f>
        <v>0</v>
      </c>
      <c r="Z28" s="74">
        <f>'التقويم المستمر'!AA28*2</f>
        <v>0</v>
      </c>
      <c r="AA28" s="75">
        <f t="shared" si="7"/>
        <v>0</v>
      </c>
      <c r="AB28" s="118">
        <f>'اختبارات المواد الثانوية'!U28*3</f>
        <v>0</v>
      </c>
      <c r="AC28" s="74">
        <f>'التقويم المستمر'!AD28*2</f>
        <v>0</v>
      </c>
      <c r="AD28" s="112">
        <f t="shared" si="8"/>
        <v>0</v>
      </c>
      <c r="AE28" s="87">
        <f t="shared" si="9"/>
        <v>0</v>
      </c>
      <c r="AF28" s="88">
        <f t="shared" si="10"/>
        <v>0</v>
      </c>
    </row>
    <row r="29" spans="1:32" ht="17.25" thickTop="1" thickBot="1">
      <c r="A29" s="62"/>
      <c r="B29" s="102">
        <f>'نتائج الفصل الاول'!B29</f>
        <v>24</v>
      </c>
      <c r="C29" s="116" t="str">
        <f>'نتائج الفصل الاول'!C29</f>
        <v>حيرش أميمة وصال</v>
      </c>
      <c r="D29" s="114">
        <f>(('اختبارات المواد الاساسية'!H193+'اختبارات المواد الاساسية'!T193)/2)*3</f>
        <v>0</v>
      </c>
      <c r="E29" s="72">
        <f>'التقويم المستمر'!F29*2</f>
        <v>0</v>
      </c>
      <c r="F29" s="73">
        <f t="shared" si="0"/>
        <v>0</v>
      </c>
      <c r="G29" s="114">
        <f>(('اختبارات المواد الاساسية'!I193+'اختبارات المواد الاساسية'!U193)/2)*3</f>
        <v>0</v>
      </c>
      <c r="H29" s="74">
        <f>'التقويم المستمر'!I29*2</f>
        <v>0</v>
      </c>
      <c r="I29" s="75">
        <f t="shared" si="1"/>
        <v>0</v>
      </c>
      <c r="J29" s="118">
        <f>(('اختبارات المواد الاساسية'!J193+'اختبارات المواد الاساسية'!V193)/2)*3</f>
        <v>0</v>
      </c>
      <c r="K29" s="74">
        <f>'التقويم المستمر'!L29*2</f>
        <v>0</v>
      </c>
      <c r="L29" s="75">
        <f t="shared" si="2"/>
        <v>0</v>
      </c>
      <c r="M29" s="76">
        <f>'اختبارات المواد الثانوية'!F29*3</f>
        <v>0</v>
      </c>
      <c r="N29" s="72">
        <f>'التقويم المستمر'!O29*2</f>
        <v>0</v>
      </c>
      <c r="O29" s="73">
        <f t="shared" si="3"/>
        <v>0</v>
      </c>
      <c r="P29" s="114">
        <f>'اختبارات المواد الثانوية'!I29*3</f>
        <v>0</v>
      </c>
      <c r="Q29" s="74">
        <f>'التقويم المستمر'!R29*2</f>
        <v>0</v>
      </c>
      <c r="R29" s="75">
        <f t="shared" si="4"/>
        <v>0</v>
      </c>
      <c r="S29" s="118">
        <f>'اختبارات المواد الثانوية'!L29*3</f>
        <v>0</v>
      </c>
      <c r="T29" s="74">
        <f>'التقويم المستمر'!U29*2</f>
        <v>0</v>
      </c>
      <c r="U29" s="75">
        <f t="shared" si="5"/>
        <v>0</v>
      </c>
      <c r="V29" s="114">
        <f>'اختبارات المواد الثانوية'!O29*3</f>
        <v>0</v>
      </c>
      <c r="W29" s="72">
        <f>'التقويم المستمر'!X29*2</f>
        <v>0</v>
      </c>
      <c r="X29" s="73">
        <f t="shared" si="6"/>
        <v>0</v>
      </c>
      <c r="Y29" s="114">
        <f>'اختبارات المواد الثانوية'!R29*3</f>
        <v>0</v>
      </c>
      <c r="Z29" s="74">
        <f>'التقويم المستمر'!AA29*2</f>
        <v>0</v>
      </c>
      <c r="AA29" s="75">
        <f t="shared" si="7"/>
        <v>0</v>
      </c>
      <c r="AB29" s="118">
        <f>'اختبارات المواد الثانوية'!U29*3</f>
        <v>0</v>
      </c>
      <c r="AC29" s="74">
        <f>'التقويم المستمر'!AD29*2</f>
        <v>0</v>
      </c>
      <c r="AD29" s="112">
        <f t="shared" si="8"/>
        <v>0</v>
      </c>
      <c r="AE29" s="87">
        <f t="shared" si="9"/>
        <v>0</v>
      </c>
      <c r="AF29" s="88">
        <f t="shared" si="10"/>
        <v>0</v>
      </c>
    </row>
    <row r="30" spans="1:32" ht="17.25" thickTop="1" thickBot="1">
      <c r="A30" s="62"/>
      <c r="B30" s="102">
        <f>'نتائج الفصل الاول'!B30</f>
        <v>25</v>
      </c>
      <c r="C30" s="116" t="str">
        <f>'نتائج الفصل الاول'!C30</f>
        <v xml:space="preserve">سليماني أميمة </v>
      </c>
      <c r="D30" s="114">
        <f>(('اختبارات المواد الاساسية'!H194+'اختبارات المواد الاساسية'!T194)/2)*3</f>
        <v>0</v>
      </c>
      <c r="E30" s="72">
        <f>'التقويم المستمر'!F30*2</f>
        <v>0</v>
      </c>
      <c r="F30" s="73">
        <f t="shared" si="0"/>
        <v>0</v>
      </c>
      <c r="G30" s="114">
        <f>(('اختبارات المواد الاساسية'!I194+'اختبارات المواد الاساسية'!U194)/2)*3</f>
        <v>0</v>
      </c>
      <c r="H30" s="74">
        <f>'التقويم المستمر'!I30*2</f>
        <v>0</v>
      </c>
      <c r="I30" s="75">
        <f t="shared" si="1"/>
        <v>0</v>
      </c>
      <c r="J30" s="118">
        <f>(('اختبارات المواد الاساسية'!J194+'اختبارات المواد الاساسية'!V194)/2)*3</f>
        <v>0</v>
      </c>
      <c r="K30" s="74">
        <f>'التقويم المستمر'!L30*2</f>
        <v>0</v>
      </c>
      <c r="L30" s="75">
        <f t="shared" si="2"/>
        <v>0</v>
      </c>
      <c r="M30" s="76">
        <f>'اختبارات المواد الثانوية'!F30*3</f>
        <v>0</v>
      </c>
      <c r="N30" s="72">
        <f>'التقويم المستمر'!O30*2</f>
        <v>0</v>
      </c>
      <c r="O30" s="73">
        <f t="shared" si="3"/>
        <v>0</v>
      </c>
      <c r="P30" s="114">
        <f>'اختبارات المواد الثانوية'!I30*3</f>
        <v>0</v>
      </c>
      <c r="Q30" s="74">
        <f>'التقويم المستمر'!R30*2</f>
        <v>0</v>
      </c>
      <c r="R30" s="75">
        <f t="shared" si="4"/>
        <v>0</v>
      </c>
      <c r="S30" s="118">
        <f>'اختبارات المواد الثانوية'!L30*3</f>
        <v>0</v>
      </c>
      <c r="T30" s="74">
        <f>'التقويم المستمر'!U30*2</f>
        <v>0</v>
      </c>
      <c r="U30" s="75">
        <f t="shared" si="5"/>
        <v>0</v>
      </c>
      <c r="V30" s="114">
        <f>'اختبارات المواد الثانوية'!O30*3</f>
        <v>0</v>
      </c>
      <c r="W30" s="72">
        <f>'التقويم المستمر'!X30*2</f>
        <v>0</v>
      </c>
      <c r="X30" s="73">
        <f t="shared" si="6"/>
        <v>0</v>
      </c>
      <c r="Y30" s="114">
        <f>'اختبارات المواد الثانوية'!R30*3</f>
        <v>0</v>
      </c>
      <c r="Z30" s="74">
        <f>'التقويم المستمر'!AA30*2</f>
        <v>0</v>
      </c>
      <c r="AA30" s="75">
        <f t="shared" si="7"/>
        <v>0</v>
      </c>
      <c r="AB30" s="118">
        <f>'اختبارات المواد الثانوية'!U30*3</f>
        <v>0</v>
      </c>
      <c r="AC30" s="74">
        <f>'التقويم المستمر'!AD30*2</f>
        <v>0</v>
      </c>
      <c r="AD30" s="112">
        <f t="shared" si="8"/>
        <v>0</v>
      </c>
      <c r="AE30" s="87">
        <f t="shared" si="9"/>
        <v>0</v>
      </c>
      <c r="AF30" s="88">
        <f t="shared" si="10"/>
        <v>0</v>
      </c>
    </row>
    <row r="31" spans="1:32" ht="17.25" thickTop="1" thickBot="1">
      <c r="A31" s="62"/>
      <c r="B31" s="102">
        <f>'نتائج الفصل الاول'!B31</f>
        <v>26</v>
      </c>
      <c r="C31" s="116" t="str">
        <f>'نتائج الفصل الاول'!C31</f>
        <v>خديوي ريم</v>
      </c>
      <c r="D31" s="114">
        <f>(('اختبارات المواد الاساسية'!H195+'اختبارات المواد الاساسية'!T195)/2)*3</f>
        <v>0</v>
      </c>
      <c r="E31" s="72">
        <f>'التقويم المستمر'!F31*2</f>
        <v>0</v>
      </c>
      <c r="F31" s="73">
        <f t="shared" si="0"/>
        <v>0</v>
      </c>
      <c r="G31" s="114">
        <f>(('اختبارات المواد الاساسية'!I195+'اختبارات المواد الاساسية'!U195)/2)*3</f>
        <v>0</v>
      </c>
      <c r="H31" s="74">
        <f>'التقويم المستمر'!I31*2</f>
        <v>0</v>
      </c>
      <c r="I31" s="75">
        <f t="shared" si="1"/>
        <v>0</v>
      </c>
      <c r="J31" s="118">
        <f>(('اختبارات المواد الاساسية'!J195+'اختبارات المواد الاساسية'!V195)/2)*3</f>
        <v>0</v>
      </c>
      <c r="K31" s="74">
        <f>'التقويم المستمر'!L31*2</f>
        <v>0</v>
      </c>
      <c r="L31" s="75">
        <f t="shared" si="2"/>
        <v>0</v>
      </c>
      <c r="M31" s="76">
        <f>'اختبارات المواد الثانوية'!F31*3</f>
        <v>0</v>
      </c>
      <c r="N31" s="72">
        <f>'التقويم المستمر'!O31*2</f>
        <v>0</v>
      </c>
      <c r="O31" s="73">
        <f t="shared" si="3"/>
        <v>0</v>
      </c>
      <c r="P31" s="114">
        <f>'اختبارات المواد الثانوية'!I31*3</f>
        <v>0</v>
      </c>
      <c r="Q31" s="74">
        <f>'التقويم المستمر'!R31*2</f>
        <v>0</v>
      </c>
      <c r="R31" s="75">
        <f t="shared" si="4"/>
        <v>0</v>
      </c>
      <c r="S31" s="118">
        <f>'اختبارات المواد الثانوية'!L31*3</f>
        <v>0</v>
      </c>
      <c r="T31" s="74">
        <f>'التقويم المستمر'!U31*2</f>
        <v>0</v>
      </c>
      <c r="U31" s="75">
        <f t="shared" si="5"/>
        <v>0</v>
      </c>
      <c r="V31" s="114">
        <f>'اختبارات المواد الثانوية'!O31*3</f>
        <v>0</v>
      </c>
      <c r="W31" s="72">
        <f>'التقويم المستمر'!X31*2</f>
        <v>0</v>
      </c>
      <c r="X31" s="73">
        <f t="shared" si="6"/>
        <v>0</v>
      </c>
      <c r="Y31" s="114">
        <f>'اختبارات المواد الثانوية'!R31*3</f>
        <v>0</v>
      </c>
      <c r="Z31" s="74">
        <f>'التقويم المستمر'!AA31*2</f>
        <v>0</v>
      </c>
      <c r="AA31" s="75">
        <f t="shared" si="7"/>
        <v>0</v>
      </c>
      <c r="AB31" s="118">
        <f>'اختبارات المواد الثانوية'!U31*3</f>
        <v>0</v>
      </c>
      <c r="AC31" s="74">
        <f>'التقويم المستمر'!AD31*2</f>
        <v>0</v>
      </c>
      <c r="AD31" s="112">
        <f t="shared" si="8"/>
        <v>0</v>
      </c>
      <c r="AE31" s="87">
        <f t="shared" si="9"/>
        <v>0</v>
      </c>
      <c r="AF31" s="88">
        <f t="shared" si="10"/>
        <v>0</v>
      </c>
    </row>
    <row r="32" spans="1:32" ht="17.25" thickTop="1" thickBot="1">
      <c r="A32" s="62"/>
      <c r="B32" s="102">
        <f>'نتائج الفصل الاول'!B32</f>
        <v>27</v>
      </c>
      <c r="C32" s="116" t="str">
        <f>'نتائج الفصل الاول'!C32</f>
        <v>عالب نورالهدى</v>
      </c>
      <c r="D32" s="114">
        <f>(('اختبارات المواد الاساسية'!H196+'اختبارات المواد الاساسية'!T196)/2)*3</f>
        <v>0</v>
      </c>
      <c r="E32" s="72">
        <f>'التقويم المستمر'!F32*2</f>
        <v>0</v>
      </c>
      <c r="F32" s="73">
        <f t="shared" si="0"/>
        <v>0</v>
      </c>
      <c r="G32" s="114">
        <f>(('اختبارات المواد الاساسية'!I196+'اختبارات المواد الاساسية'!U196)/2)*3</f>
        <v>0</v>
      </c>
      <c r="H32" s="74">
        <f>'التقويم المستمر'!I32*2</f>
        <v>0</v>
      </c>
      <c r="I32" s="75">
        <f t="shared" si="1"/>
        <v>0</v>
      </c>
      <c r="J32" s="118">
        <f>(('اختبارات المواد الاساسية'!J196+'اختبارات المواد الاساسية'!V196)/2)*3</f>
        <v>0</v>
      </c>
      <c r="K32" s="74">
        <f>'التقويم المستمر'!L32*2</f>
        <v>0</v>
      </c>
      <c r="L32" s="75">
        <f t="shared" si="2"/>
        <v>0</v>
      </c>
      <c r="M32" s="76">
        <f>'اختبارات المواد الثانوية'!F32*3</f>
        <v>0</v>
      </c>
      <c r="N32" s="72">
        <f>'التقويم المستمر'!O32*2</f>
        <v>0</v>
      </c>
      <c r="O32" s="73">
        <f t="shared" si="3"/>
        <v>0</v>
      </c>
      <c r="P32" s="114">
        <f>'اختبارات المواد الثانوية'!I32*3</f>
        <v>0</v>
      </c>
      <c r="Q32" s="74">
        <f>'التقويم المستمر'!R32*2</f>
        <v>0</v>
      </c>
      <c r="R32" s="75">
        <f t="shared" si="4"/>
        <v>0</v>
      </c>
      <c r="S32" s="118">
        <f>'اختبارات المواد الثانوية'!L32*3</f>
        <v>0</v>
      </c>
      <c r="T32" s="74">
        <f>'التقويم المستمر'!U32*2</f>
        <v>0</v>
      </c>
      <c r="U32" s="75">
        <f t="shared" si="5"/>
        <v>0</v>
      </c>
      <c r="V32" s="114">
        <f>'اختبارات المواد الثانوية'!O32*3</f>
        <v>0</v>
      </c>
      <c r="W32" s="72">
        <f>'التقويم المستمر'!X32*2</f>
        <v>0</v>
      </c>
      <c r="X32" s="73">
        <f t="shared" si="6"/>
        <v>0</v>
      </c>
      <c r="Y32" s="114">
        <f>'اختبارات المواد الثانوية'!R32*3</f>
        <v>0</v>
      </c>
      <c r="Z32" s="74">
        <f>'التقويم المستمر'!AA32*2</f>
        <v>0</v>
      </c>
      <c r="AA32" s="75">
        <f t="shared" si="7"/>
        <v>0</v>
      </c>
      <c r="AB32" s="118">
        <f>'اختبارات المواد الثانوية'!U32*3</f>
        <v>0</v>
      </c>
      <c r="AC32" s="74">
        <f>'التقويم المستمر'!AD32*2</f>
        <v>0</v>
      </c>
      <c r="AD32" s="112">
        <f t="shared" si="8"/>
        <v>0</v>
      </c>
      <c r="AE32" s="87">
        <f t="shared" si="9"/>
        <v>0</v>
      </c>
      <c r="AF32" s="88">
        <f t="shared" si="10"/>
        <v>0</v>
      </c>
    </row>
    <row r="33" spans="1:32" ht="17.25" thickTop="1" thickBot="1">
      <c r="A33" s="62"/>
      <c r="B33" s="102">
        <f>'نتائج الفصل الاول'!B33</f>
        <v>28</v>
      </c>
      <c r="C33" s="116" t="str">
        <f>'نتائج الفصل الاول'!C33</f>
        <v>زهار امينة</v>
      </c>
      <c r="D33" s="114">
        <f>(('اختبارات المواد الاساسية'!H197+'اختبارات المواد الاساسية'!T197)/2)*3</f>
        <v>0</v>
      </c>
      <c r="E33" s="72">
        <f>'التقويم المستمر'!F33*2</f>
        <v>0</v>
      </c>
      <c r="F33" s="73">
        <f t="shared" si="0"/>
        <v>0</v>
      </c>
      <c r="G33" s="114">
        <f>(('اختبارات المواد الاساسية'!I197+'اختبارات المواد الاساسية'!U197)/2)*3</f>
        <v>0</v>
      </c>
      <c r="H33" s="74">
        <f>'التقويم المستمر'!I33*2</f>
        <v>0</v>
      </c>
      <c r="I33" s="75">
        <f t="shared" si="1"/>
        <v>0</v>
      </c>
      <c r="J33" s="118">
        <f>(('اختبارات المواد الاساسية'!J197+'اختبارات المواد الاساسية'!V197)/2)*3</f>
        <v>0</v>
      </c>
      <c r="K33" s="74">
        <f>'التقويم المستمر'!L33*2</f>
        <v>0</v>
      </c>
      <c r="L33" s="75">
        <f t="shared" si="2"/>
        <v>0</v>
      </c>
      <c r="M33" s="76">
        <f>'اختبارات المواد الثانوية'!F33*3</f>
        <v>0</v>
      </c>
      <c r="N33" s="72">
        <f>'التقويم المستمر'!O33*2</f>
        <v>0</v>
      </c>
      <c r="O33" s="73">
        <f t="shared" si="3"/>
        <v>0</v>
      </c>
      <c r="P33" s="114">
        <f>'اختبارات المواد الثانوية'!I33*3</f>
        <v>0</v>
      </c>
      <c r="Q33" s="74">
        <f>'التقويم المستمر'!R33*2</f>
        <v>0</v>
      </c>
      <c r="R33" s="75">
        <f t="shared" si="4"/>
        <v>0</v>
      </c>
      <c r="S33" s="118">
        <f>'اختبارات المواد الثانوية'!L33*3</f>
        <v>0</v>
      </c>
      <c r="T33" s="74">
        <f>'التقويم المستمر'!U33*2</f>
        <v>0</v>
      </c>
      <c r="U33" s="75">
        <f t="shared" si="5"/>
        <v>0</v>
      </c>
      <c r="V33" s="114">
        <f>'اختبارات المواد الثانوية'!O33*3</f>
        <v>0</v>
      </c>
      <c r="W33" s="72">
        <f>'التقويم المستمر'!X33*2</f>
        <v>0</v>
      </c>
      <c r="X33" s="73">
        <f t="shared" si="6"/>
        <v>0</v>
      </c>
      <c r="Y33" s="114">
        <f>'اختبارات المواد الثانوية'!R33*3</f>
        <v>0</v>
      </c>
      <c r="Z33" s="74">
        <f>'التقويم المستمر'!AA33*2</f>
        <v>0</v>
      </c>
      <c r="AA33" s="75">
        <f t="shared" si="7"/>
        <v>0</v>
      </c>
      <c r="AB33" s="118">
        <f>'اختبارات المواد الثانوية'!U33*3</f>
        <v>0</v>
      </c>
      <c r="AC33" s="74">
        <f>'التقويم المستمر'!AD33*2</f>
        <v>0</v>
      </c>
      <c r="AD33" s="112">
        <f t="shared" si="8"/>
        <v>0</v>
      </c>
      <c r="AE33" s="87">
        <f t="shared" si="9"/>
        <v>0</v>
      </c>
      <c r="AF33" s="88">
        <f t="shared" si="10"/>
        <v>0</v>
      </c>
    </row>
    <row r="34" spans="1:32" ht="17.25" thickTop="1" thickBot="1">
      <c r="A34" s="62"/>
      <c r="B34" s="102">
        <f>'نتائج الفصل الاول'!B34</f>
        <v>29</v>
      </c>
      <c r="C34" s="116" t="str">
        <f>'نتائج الفصل الاول'!C34</f>
        <v>خذير حليمة</v>
      </c>
      <c r="D34" s="114">
        <f>(('اختبارات المواد الاساسية'!H198+'اختبارات المواد الاساسية'!T198)/2)*3</f>
        <v>0</v>
      </c>
      <c r="E34" s="72">
        <f>'التقويم المستمر'!F34*2</f>
        <v>0</v>
      </c>
      <c r="F34" s="73">
        <f t="shared" si="0"/>
        <v>0</v>
      </c>
      <c r="G34" s="114">
        <f>(('اختبارات المواد الاساسية'!I198+'اختبارات المواد الاساسية'!U198)/2)*3</f>
        <v>0</v>
      </c>
      <c r="H34" s="74">
        <f>'التقويم المستمر'!I34*2</f>
        <v>0</v>
      </c>
      <c r="I34" s="75">
        <f t="shared" si="1"/>
        <v>0</v>
      </c>
      <c r="J34" s="118">
        <f>(('اختبارات المواد الاساسية'!J198+'اختبارات المواد الاساسية'!V198)/2)*3</f>
        <v>0</v>
      </c>
      <c r="K34" s="74">
        <f>'التقويم المستمر'!L34*2</f>
        <v>0</v>
      </c>
      <c r="L34" s="75">
        <f t="shared" si="2"/>
        <v>0</v>
      </c>
      <c r="M34" s="76">
        <f>'اختبارات المواد الثانوية'!F34*3</f>
        <v>0</v>
      </c>
      <c r="N34" s="72">
        <f>'التقويم المستمر'!O34*2</f>
        <v>0</v>
      </c>
      <c r="O34" s="73">
        <f t="shared" si="3"/>
        <v>0</v>
      </c>
      <c r="P34" s="114">
        <f>'اختبارات المواد الثانوية'!I34*3</f>
        <v>0</v>
      </c>
      <c r="Q34" s="74">
        <f>'التقويم المستمر'!R34*2</f>
        <v>0</v>
      </c>
      <c r="R34" s="75">
        <f t="shared" si="4"/>
        <v>0</v>
      </c>
      <c r="S34" s="118">
        <f>'اختبارات المواد الثانوية'!L34*3</f>
        <v>0</v>
      </c>
      <c r="T34" s="74">
        <f>'التقويم المستمر'!U34*2</f>
        <v>0</v>
      </c>
      <c r="U34" s="75">
        <f t="shared" si="5"/>
        <v>0</v>
      </c>
      <c r="V34" s="114">
        <f>'اختبارات المواد الثانوية'!O34*3</f>
        <v>0</v>
      </c>
      <c r="W34" s="72">
        <f>'التقويم المستمر'!X34*2</f>
        <v>0</v>
      </c>
      <c r="X34" s="73">
        <f t="shared" si="6"/>
        <v>0</v>
      </c>
      <c r="Y34" s="114">
        <f>'اختبارات المواد الثانوية'!R34*3</f>
        <v>0</v>
      </c>
      <c r="Z34" s="74">
        <f>'التقويم المستمر'!AA34*2</f>
        <v>0</v>
      </c>
      <c r="AA34" s="75">
        <f t="shared" si="7"/>
        <v>0</v>
      </c>
      <c r="AB34" s="118">
        <f>'اختبارات المواد الثانوية'!U34*3</f>
        <v>0</v>
      </c>
      <c r="AC34" s="74">
        <f>'التقويم المستمر'!AD34*2</f>
        <v>0</v>
      </c>
      <c r="AD34" s="112">
        <f t="shared" si="8"/>
        <v>0</v>
      </c>
      <c r="AE34" s="87">
        <f t="shared" si="9"/>
        <v>0</v>
      </c>
      <c r="AF34" s="88">
        <f t="shared" si="10"/>
        <v>0</v>
      </c>
    </row>
    <row r="35" spans="1:32" ht="17.25" thickTop="1" thickBot="1">
      <c r="A35" s="62"/>
      <c r="B35" s="102">
        <f>'نتائج الفصل الاول'!B35</f>
        <v>30</v>
      </c>
      <c r="C35" s="116" t="str">
        <f>'نتائج الفصل الاول'!C35</f>
        <v>سلت ماريا غفران</v>
      </c>
      <c r="D35" s="114">
        <f>(('اختبارات المواد الاساسية'!H199+'اختبارات المواد الاساسية'!T199)/2)*3</f>
        <v>0</v>
      </c>
      <c r="E35" s="72">
        <f>'التقويم المستمر'!F35*2</f>
        <v>0</v>
      </c>
      <c r="F35" s="73">
        <f t="shared" si="0"/>
        <v>0</v>
      </c>
      <c r="G35" s="114">
        <f>(('اختبارات المواد الاساسية'!I199+'اختبارات المواد الاساسية'!U199)/2)*3</f>
        <v>0</v>
      </c>
      <c r="H35" s="74">
        <f>'التقويم المستمر'!I35*2</f>
        <v>0</v>
      </c>
      <c r="I35" s="75">
        <f t="shared" si="1"/>
        <v>0</v>
      </c>
      <c r="J35" s="118">
        <f>(('اختبارات المواد الاساسية'!J199+'اختبارات المواد الاساسية'!V199)/2)*3</f>
        <v>0</v>
      </c>
      <c r="K35" s="74">
        <f>'التقويم المستمر'!L35*2</f>
        <v>0</v>
      </c>
      <c r="L35" s="75">
        <f t="shared" si="2"/>
        <v>0</v>
      </c>
      <c r="M35" s="76">
        <f>'اختبارات المواد الثانوية'!F35*3</f>
        <v>0</v>
      </c>
      <c r="N35" s="72">
        <f>'التقويم المستمر'!O35*2</f>
        <v>0</v>
      </c>
      <c r="O35" s="73">
        <f t="shared" si="3"/>
        <v>0</v>
      </c>
      <c r="P35" s="114">
        <f>'اختبارات المواد الثانوية'!I35*3</f>
        <v>0</v>
      </c>
      <c r="Q35" s="74">
        <f>'التقويم المستمر'!R35*2</f>
        <v>0</v>
      </c>
      <c r="R35" s="75">
        <f t="shared" si="4"/>
        <v>0</v>
      </c>
      <c r="S35" s="118">
        <f>'اختبارات المواد الثانوية'!L35*3</f>
        <v>0</v>
      </c>
      <c r="T35" s="74">
        <f>'التقويم المستمر'!U35*2</f>
        <v>0</v>
      </c>
      <c r="U35" s="75">
        <f t="shared" si="5"/>
        <v>0</v>
      </c>
      <c r="V35" s="114">
        <f>'اختبارات المواد الثانوية'!O35*3</f>
        <v>0</v>
      </c>
      <c r="W35" s="72">
        <f>'التقويم المستمر'!X35*2</f>
        <v>0</v>
      </c>
      <c r="X35" s="73">
        <f t="shared" si="6"/>
        <v>0</v>
      </c>
      <c r="Y35" s="114">
        <f>'اختبارات المواد الثانوية'!R35*3</f>
        <v>0</v>
      </c>
      <c r="Z35" s="74">
        <f>'التقويم المستمر'!AA35*2</f>
        <v>0</v>
      </c>
      <c r="AA35" s="75">
        <f t="shared" si="7"/>
        <v>0</v>
      </c>
      <c r="AB35" s="118">
        <f>'اختبارات المواد الثانوية'!U35*3</f>
        <v>0</v>
      </c>
      <c r="AC35" s="74">
        <f>'التقويم المستمر'!AD35*2</f>
        <v>0</v>
      </c>
      <c r="AD35" s="112">
        <f t="shared" si="8"/>
        <v>0</v>
      </c>
      <c r="AE35" s="87">
        <f t="shared" si="9"/>
        <v>0</v>
      </c>
      <c r="AF35" s="88">
        <f t="shared" si="10"/>
        <v>0</v>
      </c>
    </row>
    <row r="36" spans="1:32" ht="17.25" thickTop="1" thickBot="1">
      <c r="A36" s="62"/>
      <c r="B36" s="102">
        <f>'نتائج الفصل الاول'!B36</f>
        <v>31</v>
      </c>
      <c r="C36" s="116" t="str">
        <f>'نتائج الفصل الاول'!C36</f>
        <v>هرماس منى ام النون</v>
      </c>
      <c r="D36" s="114">
        <f>(('اختبارات المواد الاساسية'!H200+'اختبارات المواد الاساسية'!T200)/2)*3</f>
        <v>0</v>
      </c>
      <c r="E36" s="72">
        <f>'التقويم المستمر'!F36*2</f>
        <v>0</v>
      </c>
      <c r="F36" s="73">
        <f t="shared" si="0"/>
        <v>0</v>
      </c>
      <c r="G36" s="114">
        <f>(('اختبارات المواد الاساسية'!I200+'اختبارات المواد الاساسية'!U200)/2)*3</f>
        <v>0</v>
      </c>
      <c r="H36" s="74">
        <f>'التقويم المستمر'!I36*2</f>
        <v>0</v>
      </c>
      <c r="I36" s="75">
        <f t="shared" si="1"/>
        <v>0</v>
      </c>
      <c r="J36" s="118">
        <f>(('اختبارات المواد الاساسية'!J200+'اختبارات المواد الاساسية'!V200)/2)*3</f>
        <v>0</v>
      </c>
      <c r="K36" s="74">
        <f>'التقويم المستمر'!L36*2</f>
        <v>0</v>
      </c>
      <c r="L36" s="75">
        <f t="shared" si="2"/>
        <v>0</v>
      </c>
      <c r="M36" s="76">
        <f>'اختبارات المواد الثانوية'!F36*3</f>
        <v>0</v>
      </c>
      <c r="N36" s="72">
        <f>'التقويم المستمر'!O36*2</f>
        <v>0</v>
      </c>
      <c r="O36" s="73">
        <f t="shared" si="3"/>
        <v>0</v>
      </c>
      <c r="P36" s="114">
        <f>'اختبارات المواد الثانوية'!I36*3</f>
        <v>0</v>
      </c>
      <c r="Q36" s="74">
        <f>'التقويم المستمر'!R36*2</f>
        <v>0</v>
      </c>
      <c r="R36" s="75">
        <f t="shared" si="4"/>
        <v>0</v>
      </c>
      <c r="S36" s="118">
        <f>'اختبارات المواد الثانوية'!L36*3</f>
        <v>0</v>
      </c>
      <c r="T36" s="74">
        <f>'التقويم المستمر'!U36*2</f>
        <v>0</v>
      </c>
      <c r="U36" s="75">
        <f t="shared" si="5"/>
        <v>0</v>
      </c>
      <c r="V36" s="114">
        <f>'اختبارات المواد الثانوية'!O36*3</f>
        <v>0</v>
      </c>
      <c r="W36" s="72">
        <f>'التقويم المستمر'!X36*2</f>
        <v>0</v>
      </c>
      <c r="X36" s="73">
        <f t="shared" si="6"/>
        <v>0</v>
      </c>
      <c r="Y36" s="114">
        <f>'اختبارات المواد الثانوية'!R36*3</f>
        <v>0</v>
      </c>
      <c r="Z36" s="74">
        <f>'التقويم المستمر'!AA36*2</f>
        <v>0</v>
      </c>
      <c r="AA36" s="75">
        <f t="shared" si="7"/>
        <v>0</v>
      </c>
      <c r="AB36" s="118">
        <f>'اختبارات المواد الثانوية'!U36*3</f>
        <v>0</v>
      </c>
      <c r="AC36" s="74">
        <f>'التقويم المستمر'!AD36*2</f>
        <v>0</v>
      </c>
      <c r="AD36" s="112">
        <f t="shared" si="8"/>
        <v>0</v>
      </c>
      <c r="AE36" s="87">
        <f t="shared" si="9"/>
        <v>0</v>
      </c>
      <c r="AF36" s="88">
        <f t="shared" si="10"/>
        <v>0</v>
      </c>
    </row>
    <row r="37" spans="1:32" ht="17.25" thickTop="1" thickBot="1">
      <c r="A37" s="62"/>
      <c r="B37" s="102">
        <f>'نتائج الفصل الاول'!B37</f>
        <v>32</v>
      </c>
      <c r="C37" s="116" t="str">
        <f>'نتائج الفصل الاول'!C37</f>
        <v>مجبري هبة</v>
      </c>
      <c r="D37" s="114">
        <f>(('اختبارات المواد الاساسية'!H201+'اختبارات المواد الاساسية'!T201)/2)*3</f>
        <v>0</v>
      </c>
      <c r="E37" s="72">
        <f>'التقويم المستمر'!F37*2</f>
        <v>0</v>
      </c>
      <c r="F37" s="73">
        <f t="shared" si="0"/>
        <v>0</v>
      </c>
      <c r="G37" s="114">
        <f>(('اختبارات المواد الاساسية'!I201+'اختبارات المواد الاساسية'!U201)/2)*3</f>
        <v>0</v>
      </c>
      <c r="H37" s="74">
        <f>'التقويم المستمر'!I37*2</f>
        <v>0</v>
      </c>
      <c r="I37" s="75">
        <f t="shared" si="1"/>
        <v>0</v>
      </c>
      <c r="J37" s="118">
        <f>(('اختبارات المواد الاساسية'!J201+'اختبارات المواد الاساسية'!V201)/2)*3</f>
        <v>0</v>
      </c>
      <c r="K37" s="74">
        <f>'التقويم المستمر'!L37*2</f>
        <v>0</v>
      </c>
      <c r="L37" s="75">
        <f t="shared" si="2"/>
        <v>0</v>
      </c>
      <c r="M37" s="76">
        <f>'اختبارات المواد الثانوية'!F37*3</f>
        <v>0</v>
      </c>
      <c r="N37" s="72">
        <f>'التقويم المستمر'!O37*2</f>
        <v>0</v>
      </c>
      <c r="O37" s="73">
        <f t="shared" si="3"/>
        <v>0</v>
      </c>
      <c r="P37" s="114">
        <f>'اختبارات المواد الثانوية'!I37*3</f>
        <v>0</v>
      </c>
      <c r="Q37" s="74">
        <f>'التقويم المستمر'!R37*2</f>
        <v>0</v>
      </c>
      <c r="R37" s="75">
        <f t="shared" si="4"/>
        <v>0</v>
      </c>
      <c r="S37" s="118">
        <f>'اختبارات المواد الثانوية'!L37*3</f>
        <v>0</v>
      </c>
      <c r="T37" s="74">
        <f>'التقويم المستمر'!U37*2</f>
        <v>0</v>
      </c>
      <c r="U37" s="75">
        <f t="shared" si="5"/>
        <v>0</v>
      </c>
      <c r="V37" s="114">
        <f>'اختبارات المواد الثانوية'!O37*3</f>
        <v>0</v>
      </c>
      <c r="W37" s="72">
        <f>'التقويم المستمر'!X37*2</f>
        <v>0</v>
      </c>
      <c r="X37" s="73">
        <f t="shared" si="6"/>
        <v>0</v>
      </c>
      <c r="Y37" s="114">
        <f>'اختبارات المواد الثانوية'!R37*3</f>
        <v>0</v>
      </c>
      <c r="Z37" s="74">
        <f>'التقويم المستمر'!AA37*2</f>
        <v>0</v>
      </c>
      <c r="AA37" s="75">
        <f t="shared" si="7"/>
        <v>0</v>
      </c>
      <c r="AB37" s="118">
        <f>'اختبارات المواد الثانوية'!U37*3</f>
        <v>0</v>
      </c>
      <c r="AC37" s="74">
        <f>'التقويم المستمر'!AD37*2</f>
        <v>0</v>
      </c>
      <c r="AD37" s="112">
        <f t="shared" si="8"/>
        <v>0</v>
      </c>
      <c r="AE37" s="87">
        <f t="shared" si="9"/>
        <v>0</v>
      </c>
      <c r="AF37" s="88">
        <f t="shared" si="10"/>
        <v>0</v>
      </c>
    </row>
    <row r="38" spans="1:32" ht="17.25" thickTop="1" thickBot="1">
      <c r="A38" s="62"/>
      <c r="B38" s="102">
        <f>'نتائج الفصل الاول'!B38</f>
        <v>33</v>
      </c>
      <c r="C38" s="116" t="str">
        <f>'نتائج الفصل الاول'!C38</f>
        <v>العشمي سهيلة</v>
      </c>
      <c r="D38" s="114">
        <f>(('اختبارات المواد الاساسية'!H202+'اختبارات المواد الاساسية'!T202)/2)*3</f>
        <v>0</v>
      </c>
      <c r="E38" s="72">
        <f>'التقويم المستمر'!F38*2</f>
        <v>0</v>
      </c>
      <c r="F38" s="73">
        <f t="shared" si="0"/>
        <v>0</v>
      </c>
      <c r="G38" s="114">
        <f>(('اختبارات المواد الاساسية'!I202+'اختبارات المواد الاساسية'!U202)/2)*3</f>
        <v>0</v>
      </c>
      <c r="H38" s="74">
        <f>'التقويم المستمر'!I38*2</f>
        <v>0</v>
      </c>
      <c r="I38" s="75">
        <f t="shared" si="1"/>
        <v>0</v>
      </c>
      <c r="J38" s="118">
        <f>(('اختبارات المواد الاساسية'!J202+'اختبارات المواد الاساسية'!V202)/2)*3</f>
        <v>0</v>
      </c>
      <c r="K38" s="74">
        <f>'التقويم المستمر'!L38*2</f>
        <v>0</v>
      </c>
      <c r="L38" s="75">
        <f t="shared" si="2"/>
        <v>0</v>
      </c>
      <c r="M38" s="76">
        <f>'اختبارات المواد الثانوية'!F38*3</f>
        <v>0</v>
      </c>
      <c r="N38" s="72">
        <f>'التقويم المستمر'!O38*2</f>
        <v>0</v>
      </c>
      <c r="O38" s="73">
        <f t="shared" si="3"/>
        <v>0</v>
      </c>
      <c r="P38" s="114">
        <f>'اختبارات المواد الثانوية'!I38*3</f>
        <v>0</v>
      </c>
      <c r="Q38" s="74">
        <f>'التقويم المستمر'!R38*2</f>
        <v>0</v>
      </c>
      <c r="R38" s="75">
        <f t="shared" si="4"/>
        <v>0</v>
      </c>
      <c r="S38" s="118">
        <f>'اختبارات المواد الثانوية'!L38*3</f>
        <v>0</v>
      </c>
      <c r="T38" s="74">
        <f>'التقويم المستمر'!U38*2</f>
        <v>0</v>
      </c>
      <c r="U38" s="75">
        <f t="shared" si="5"/>
        <v>0</v>
      </c>
      <c r="V38" s="114">
        <f>'اختبارات المواد الثانوية'!O38*3</f>
        <v>0</v>
      </c>
      <c r="W38" s="72">
        <f>'التقويم المستمر'!X38*2</f>
        <v>0</v>
      </c>
      <c r="X38" s="73">
        <f t="shared" si="6"/>
        <v>0</v>
      </c>
      <c r="Y38" s="114">
        <f>'اختبارات المواد الثانوية'!R38*3</f>
        <v>0</v>
      </c>
      <c r="Z38" s="74">
        <f>'التقويم المستمر'!AA38*2</f>
        <v>0</v>
      </c>
      <c r="AA38" s="75">
        <f t="shared" si="7"/>
        <v>0</v>
      </c>
      <c r="AB38" s="118">
        <f>'اختبارات المواد الثانوية'!U38*3</f>
        <v>0</v>
      </c>
      <c r="AC38" s="74">
        <f>'التقويم المستمر'!AD38*2</f>
        <v>0</v>
      </c>
      <c r="AD38" s="112">
        <f t="shared" si="8"/>
        <v>0</v>
      </c>
      <c r="AE38" s="87">
        <f t="shared" si="9"/>
        <v>0</v>
      </c>
      <c r="AF38" s="88">
        <f t="shared" si="10"/>
        <v>0</v>
      </c>
    </row>
    <row r="39" spans="1:32" ht="17.25" thickTop="1" thickBot="1">
      <c r="A39" s="62"/>
      <c r="B39" s="117">
        <f>'نتائج الفصل الاول'!B39</f>
        <v>34</v>
      </c>
      <c r="C39" s="126" t="str">
        <f>'نتائج الفصل الاول'!C39</f>
        <v>فتيلينة مريم</v>
      </c>
      <c r="D39" s="114">
        <f>(('اختبارات المواد الاساسية'!H203+'اختبارات المواد الاساسية'!T203)/2)*3</f>
        <v>0</v>
      </c>
      <c r="E39" s="72">
        <f>'التقويم المستمر'!F39*2</f>
        <v>0</v>
      </c>
      <c r="F39" s="73">
        <f t="shared" si="0"/>
        <v>0</v>
      </c>
      <c r="G39" s="114">
        <f>(('اختبارات المواد الاساسية'!I203+'اختبارات المواد الاساسية'!U203)/2)*3</f>
        <v>0</v>
      </c>
      <c r="H39" s="74">
        <f>'التقويم المستمر'!I39*2</f>
        <v>0</v>
      </c>
      <c r="I39" s="75">
        <f t="shared" si="1"/>
        <v>0</v>
      </c>
      <c r="J39" s="118">
        <f>(('اختبارات المواد الاساسية'!J203+'اختبارات المواد الاساسية'!V203)/2)*3</f>
        <v>0</v>
      </c>
      <c r="K39" s="74">
        <f>'التقويم المستمر'!L39*2</f>
        <v>0</v>
      </c>
      <c r="L39" s="75">
        <f t="shared" si="2"/>
        <v>0</v>
      </c>
      <c r="M39" s="76">
        <f>'اختبارات المواد الثانوية'!F39*3</f>
        <v>0</v>
      </c>
      <c r="N39" s="72">
        <f>'التقويم المستمر'!O39*2</f>
        <v>0</v>
      </c>
      <c r="O39" s="73">
        <f t="shared" si="3"/>
        <v>0</v>
      </c>
      <c r="P39" s="114">
        <f>'اختبارات المواد الثانوية'!I39*3</f>
        <v>0</v>
      </c>
      <c r="Q39" s="74">
        <f>'التقويم المستمر'!R39*2</f>
        <v>0</v>
      </c>
      <c r="R39" s="75">
        <f t="shared" si="4"/>
        <v>0</v>
      </c>
      <c r="S39" s="118">
        <f>'اختبارات المواد الثانوية'!L39*3</f>
        <v>0</v>
      </c>
      <c r="T39" s="74">
        <f>'التقويم المستمر'!U39*2</f>
        <v>0</v>
      </c>
      <c r="U39" s="75">
        <f t="shared" si="5"/>
        <v>0</v>
      </c>
      <c r="V39" s="114">
        <f>'اختبارات المواد الثانوية'!O39*3</f>
        <v>0</v>
      </c>
      <c r="W39" s="72">
        <f>'التقويم المستمر'!X39*2</f>
        <v>0</v>
      </c>
      <c r="X39" s="73">
        <f t="shared" si="6"/>
        <v>0</v>
      </c>
      <c r="Y39" s="114">
        <f>'اختبارات المواد الثانوية'!R39*3</f>
        <v>0</v>
      </c>
      <c r="Z39" s="74">
        <f>'التقويم المستمر'!AA39*2</f>
        <v>0</v>
      </c>
      <c r="AA39" s="75">
        <f t="shared" si="7"/>
        <v>0</v>
      </c>
      <c r="AB39" s="118">
        <f>'اختبارات المواد الثانوية'!U39*3</f>
        <v>0</v>
      </c>
      <c r="AC39" s="74">
        <f>'التقويم المستمر'!AD39*2</f>
        <v>0</v>
      </c>
      <c r="AD39" s="112">
        <f t="shared" si="8"/>
        <v>0</v>
      </c>
      <c r="AE39" s="87">
        <f t="shared" si="9"/>
        <v>0</v>
      </c>
      <c r="AF39" s="88">
        <f t="shared" si="10"/>
        <v>0</v>
      </c>
    </row>
    <row r="40" spans="1:32" ht="17.25" thickTop="1" thickBot="1">
      <c r="A40" s="3"/>
      <c r="B40" s="68">
        <f>'نتائج الفصل الاول'!B40</f>
        <v>0</v>
      </c>
      <c r="C40" s="186" t="str">
        <f>'نتائج الفصل الاول'!C40</f>
        <v>المجموع</v>
      </c>
      <c r="D40" s="201">
        <f>SUM(D6:D39)</f>
        <v>0</v>
      </c>
      <c r="E40" s="202">
        <f>SUM(E6:E39)</f>
        <v>0</v>
      </c>
      <c r="F40" s="202">
        <f>SUM(F6:F39)</f>
        <v>0</v>
      </c>
      <c r="G40" s="201">
        <f>SUM(G6:G39)</f>
        <v>0</v>
      </c>
      <c r="H40" s="201">
        <f>SUM(H6:H39)</f>
        <v>0</v>
      </c>
      <c r="I40" s="201">
        <f>SUM(I6:I39)</f>
        <v>0</v>
      </c>
      <c r="J40" s="202">
        <f>SUM(J6:J39)</f>
        <v>0</v>
      </c>
      <c r="K40" s="201">
        <f>SUM(K6:K39)</f>
        <v>0</v>
      </c>
      <c r="L40" s="201">
        <f>SUM(L6:L39)</f>
        <v>0</v>
      </c>
      <c r="M40" s="201">
        <f>SUM(M6:M39)</f>
        <v>0</v>
      </c>
      <c r="N40" s="202">
        <f>SUM(N6:N39)</f>
        <v>0</v>
      </c>
      <c r="O40" s="202">
        <f>SUM(O6:O39)</f>
        <v>0</v>
      </c>
      <c r="P40" s="201">
        <f>SUM(P6:P39)</f>
        <v>0</v>
      </c>
      <c r="Q40" s="201">
        <f>SUM(Q6:Q39)</f>
        <v>0</v>
      </c>
      <c r="R40" s="201">
        <f>SUM(R6:R39)</f>
        <v>0</v>
      </c>
      <c r="S40" s="202">
        <f>SUM(S6:S39)</f>
        <v>0</v>
      </c>
      <c r="T40" s="201">
        <f>SUM(T6:T39)</f>
        <v>0</v>
      </c>
      <c r="U40" s="201">
        <f>SUM(U6:U39)</f>
        <v>0</v>
      </c>
      <c r="V40" s="201">
        <f>SUM(V6:V39)</f>
        <v>0</v>
      </c>
      <c r="W40" s="202">
        <f>SUM(W6:W39)</f>
        <v>0</v>
      </c>
      <c r="X40" s="202">
        <f>SUM(X6:X39)</f>
        <v>0</v>
      </c>
      <c r="Y40" s="201">
        <f>SUM(Y6:Y39)</f>
        <v>0</v>
      </c>
      <c r="Z40" s="201">
        <f>SUM(Z6:Z39)</f>
        <v>0</v>
      </c>
      <c r="AA40" s="201">
        <f>SUM(AA6:AA39)</f>
        <v>0</v>
      </c>
      <c r="AB40" s="202">
        <f>SUM(AB6:AB39)</f>
        <v>0</v>
      </c>
      <c r="AC40" s="201">
        <f>SUM(AC6:AC39)</f>
        <v>0</v>
      </c>
      <c r="AD40" s="201">
        <f>SUM(AD6:AD39)</f>
        <v>0</v>
      </c>
      <c r="AE40" s="203">
        <f>SUM(AE6:AE39)</f>
        <v>0</v>
      </c>
      <c r="AF40" s="203">
        <f>SUM(AF6:AF39)</f>
        <v>0</v>
      </c>
    </row>
    <row r="41" spans="1:32" ht="17.25" thickTop="1" thickBot="1">
      <c r="B41" s="68">
        <f>'نتائج الفصل الاول'!B41</f>
        <v>0</v>
      </c>
      <c r="C41" s="186" t="str">
        <f>'نتائج الفصل الاول'!C41</f>
        <v>معدل المواد</v>
      </c>
      <c r="D41" s="204">
        <f>D40/S44</f>
        <v>0</v>
      </c>
      <c r="E41" s="205">
        <f>E40/S44</f>
        <v>0</v>
      </c>
      <c r="F41" s="205">
        <f>F40/S44</f>
        <v>0</v>
      </c>
      <c r="G41" s="204">
        <f>G40/S44</f>
        <v>0</v>
      </c>
      <c r="H41" s="204">
        <f>H40/S44</f>
        <v>0</v>
      </c>
      <c r="I41" s="204">
        <f>I40/S44</f>
        <v>0</v>
      </c>
      <c r="J41" s="205">
        <f>J40/S44</f>
        <v>0</v>
      </c>
      <c r="K41" s="204">
        <f>K40/S44</f>
        <v>0</v>
      </c>
      <c r="L41" s="204">
        <f>L40/S44</f>
        <v>0</v>
      </c>
      <c r="M41" s="204">
        <f>M40/S44</f>
        <v>0</v>
      </c>
      <c r="N41" s="205">
        <f>N40/S44</f>
        <v>0</v>
      </c>
      <c r="O41" s="205">
        <f>O40/S44</f>
        <v>0</v>
      </c>
      <c r="P41" s="204">
        <f>P40/S44</f>
        <v>0</v>
      </c>
      <c r="Q41" s="204">
        <f>Q40/S44</f>
        <v>0</v>
      </c>
      <c r="R41" s="204">
        <f>R40/S44</f>
        <v>0</v>
      </c>
      <c r="S41" s="205">
        <f>S40/S44</f>
        <v>0</v>
      </c>
      <c r="T41" s="204">
        <f>T40/S44</f>
        <v>0</v>
      </c>
      <c r="U41" s="204">
        <f>U40/S44</f>
        <v>0</v>
      </c>
      <c r="V41" s="204">
        <f>V40/S44</f>
        <v>0</v>
      </c>
      <c r="W41" s="205">
        <f>W40/S44</f>
        <v>0</v>
      </c>
      <c r="X41" s="205">
        <f>X40/S44</f>
        <v>0</v>
      </c>
      <c r="Y41" s="204">
        <f>Y40/S44</f>
        <v>0</v>
      </c>
      <c r="Z41" s="204">
        <f>Z40/S44</f>
        <v>0</v>
      </c>
      <c r="AA41" s="204">
        <f>AA40/S44</f>
        <v>0</v>
      </c>
      <c r="AB41" s="205">
        <f>AB40/S44</f>
        <v>0</v>
      </c>
      <c r="AC41" s="204">
        <f>AC40/S44</f>
        <v>0</v>
      </c>
      <c r="AD41" s="204">
        <f>AD40/S44</f>
        <v>0</v>
      </c>
      <c r="AE41" s="182">
        <f>AE40/S44</f>
        <v>0</v>
      </c>
      <c r="AF41" s="182">
        <f>AF40/S44</f>
        <v>0</v>
      </c>
    </row>
    <row r="42" spans="1:32" ht="15.75" thickTop="1"/>
    <row r="43" spans="1:32" ht="6" customHeight="1"/>
    <row r="44" spans="1:32" ht="0.75" hidden="1" customHeight="1" thickTop="1" thickBot="1">
      <c r="P44" s="292" t="str">
        <f>معلومات!I21</f>
        <v>عدد التلاميذ</v>
      </c>
      <c r="Q44" s="293"/>
      <c r="R44" s="294"/>
      <c r="S44" s="200">
        <f>معلومات!K21</f>
        <v>40</v>
      </c>
    </row>
    <row r="45" spans="1:32" ht="16.5" hidden="1" thickTop="1" thickBot="1">
      <c r="P45" s="292" t="str">
        <f>معلومات!I22</f>
        <v>عدد الذكور</v>
      </c>
      <c r="Q45" s="293"/>
      <c r="R45" s="294"/>
      <c r="S45" s="200">
        <f>معلومات!K22</f>
        <v>20</v>
      </c>
    </row>
    <row r="46" spans="1:32" ht="16.5" hidden="1" thickTop="1" thickBot="1">
      <c r="P46" s="292" t="str">
        <f>معلومات!I23</f>
        <v>عدد الاناث</v>
      </c>
      <c r="Q46" s="293"/>
      <c r="R46" s="294"/>
      <c r="S46" s="200">
        <f>معلومات!K23</f>
        <v>20</v>
      </c>
    </row>
    <row r="47" spans="1:32" ht="15.75" hidden="1" thickTop="1"/>
  </sheetData>
  <sheetProtection password="C5CE" sheet="1" objects="1" scenarios="1"/>
  <mergeCells count="17">
    <mergeCell ref="P44:R44"/>
    <mergeCell ref="P45:R45"/>
    <mergeCell ref="P46:R46"/>
    <mergeCell ref="AF4:AF5"/>
    <mergeCell ref="D2:R2"/>
    <mergeCell ref="M4:O4"/>
    <mergeCell ref="P4:R4"/>
    <mergeCell ref="S4:U4"/>
    <mergeCell ref="V4:X4"/>
    <mergeCell ref="Y4:AA4"/>
    <mergeCell ref="AB4:AD4"/>
    <mergeCell ref="AE4:AE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H422"/>
  <sheetViews>
    <sheetView rightToLeft="1" view="pageLayout" topLeftCell="A37" zoomScale="98" zoomScalePageLayoutView="98" workbookViewId="0">
      <selection activeCell="K88" sqref="K88"/>
    </sheetView>
  </sheetViews>
  <sheetFormatPr defaultColWidth="9.140625" defaultRowHeight="15"/>
  <cols>
    <col min="1" max="1" width="3.28515625" customWidth="1"/>
    <col min="2" max="2" width="16.42578125" customWidth="1"/>
    <col min="3" max="4" width="5.42578125" customWidth="1"/>
    <col min="5" max="5" width="4.85546875" customWidth="1"/>
    <col min="6" max="6" width="6.7109375" customWidth="1"/>
    <col min="7" max="11" width="5.42578125" customWidth="1"/>
    <col min="12" max="12" width="6.85546875" customWidth="1"/>
    <col min="13" max="13" width="6" customWidth="1"/>
    <col min="14" max="14" width="4.42578125" customWidth="1"/>
    <col min="15" max="15" width="6" customWidth="1"/>
    <col min="16" max="16" width="11.7109375" customWidth="1"/>
    <col min="17" max="17" width="1.42578125" customWidth="1"/>
    <col min="18" max="18" width="2" customWidth="1"/>
    <col min="19" max="19" width="3.85546875" customWidth="1"/>
    <col min="20" max="20" width="16.28515625" customWidth="1"/>
    <col min="21" max="29" width="5.5703125" customWidth="1"/>
    <col min="30" max="30" width="6.85546875" customWidth="1"/>
    <col min="31" max="31" width="6.140625" customWidth="1"/>
    <col min="32" max="32" width="4.28515625" customWidth="1"/>
    <col min="33" max="33" width="6" customWidth="1"/>
    <col min="34" max="34" width="10" customWidth="1"/>
  </cols>
  <sheetData>
    <row r="1" spans="1:34" ht="15.75">
      <c r="D1" s="244" t="str">
        <f>معلومات!G2</f>
        <v>الجمهورية الجزائرية الديمقراطية الشعبية</v>
      </c>
      <c r="E1" s="244"/>
      <c r="F1" s="244"/>
      <c r="G1" s="244"/>
      <c r="H1" s="244"/>
      <c r="I1" s="244"/>
      <c r="J1" s="244"/>
      <c r="K1" s="244"/>
      <c r="V1" s="244" t="str">
        <f>D1</f>
        <v>الجمهورية الجزائرية الديمقراطية الشعبية</v>
      </c>
      <c r="W1" s="244"/>
      <c r="X1" s="244"/>
      <c r="Y1" s="244"/>
      <c r="Z1" s="244"/>
      <c r="AA1" s="244"/>
      <c r="AB1" s="244"/>
      <c r="AC1" s="244"/>
    </row>
    <row r="2" spans="1:34" ht="15.75">
      <c r="A2" s="312" t="str">
        <f>معلومات!H5</f>
        <v>مديرية التربية لولاية الجلفــــــة</v>
      </c>
      <c r="B2" s="312"/>
      <c r="C2" s="312"/>
      <c r="E2" s="244" t="str">
        <f>معلومات!H3</f>
        <v>وزارة التربية الوطنية</v>
      </c>
      <c r="F2" s="244"/>
      <c r="G2" s="244"/>
      <c r="H2" s="244"/>
      <c r="I2" s="244"/>
      <c r="J2" s="244"/>
      <c r="M2" s="312" t="str">
        <f>معلومات!H11</f>
        <v>السنـــة الدراسية: 2014/2015</v>
      </c>
      <c r="N2" s="312"/>
      <c r="O2" s="312"/>
      <c r="P2" s="312"/>
      <c r="Q2" s="312"/>
      <c r="R2" s="312"/>
      <c r="S2" s="312" t="str">
        <f>A2</f>
        <v>مديرية التربية لولاية الجلفــــــة</v>
      </c>
      <c r="T2" s="312"/>
      <c r="U2" s="312"/>
      <c r="W2" s="244" t="str">
        <f>E2</f>
        <v>وزارة التربية الوطنية</v>
      </c>
      <c r="X2" s="244"/>
      <c r="Y2" s="244"/>
      <c r="Z2" s="244"/>
      <c r="AA2" s="244"/>
      <c r="AB2" s="244"/>
      <c r="AE2" s="312" t="str">
        <f>M2</f>
        <v>السنـــة الدراسية: 2014/2015</v>
      </c>
      <c r="AF2" s="312"/>
      <c r="AG2" s="312"/>
      <c r="AH2" s="312"/>
    </row>
    <row r="3" spans="1:34" ht="16.5" thickBot="1">
      <c r="A3" s="313" t="str">
        <f>معلومات!H7</f>
        <v>مفتشـية التربية والتعليم الابتدائي</v>
      </c>
      <c r="B3" s="313"/>
      <c r="C3" s="313"/>
      <c r="D3" s="4"/>
      <c r="E3" s="4"/>
      <c r="F3" s="4"/>
      <c r="G3" s="4"/>
      <c r="H3" s="4"/>
      <c r="I3" s="4"/>
      <c r="J3" s="4"/>
      <c r="K3" s="4"/>
      <c r="L3" s="4"/>
      <c r="M3" s="313" t="str">
        <f>معلومات!H13</f>
        <v>الفوج التربوي: الثالثة ابتدائي ب</v>
      </c>
      <c r="N3" s="313"/>
      <c r="O3" s="313"/>
      <c r="P3" s="313"/>
      <c r="Q3" s="313"/>
      <c r="R3" s="313"/>
      <c r="S3" s="313" t="str">
        <f>A3</f>
        <v>مفتشـية التربية والتعليم الابتدائي</v>
      </c>
      <c r="T3" s="313"/>
      <c r="U3" s="313"/>
      <c r="V3" s="20"/>
      <c r="W3" s="20"/>
      <c r="X3" s="20"/>
      <c r="Y3" s="20"/>
      <c r="Z3" s="20"/>
      <c r="AA3" s="20"/>
      <c r="AB3" s="20"/>
      <c r="AC3" s="20"/>
      <c r="AD3" s="20"/>
      <c r="AE3" s="313" t="str">
        <f>M3</f>
        <v>الفوج التربوي: الثالثة ابتدائي ب</v>
      </c>
      <c r="AF3" s="313"/>
      <c r="AG3" s="313"/>
      <c r="AH3" s="313"/>
    </row>
    <row r="4" spans="1:34" ht="19.5" thickBot="1">
      <c r="A4" s="313" t="str">
        <f>معلومات!H9</f>
        <v>المقاطعة الخامسة - حاسي بحبح-</v>
      </c>
      <c r="B4" s="313"/>
      <c r="C4" s="313"/>
      <c r="D4" s="4"/>
      <c r="E4" s="306" t="s">
        <v>27</v>
      </c>
      <c r="F4" s="306"/>
      <c r="G4" s="306"/>
      <c r="H4" s="306"/>
      <c r="I4" s="306"/>
      <c r="J4" s="306"/>
      <c r="K4" s="4"/>
      <c r="L4" s="4"/>
      <c r="M4" s="313" t="str">
        <f>معلومات!H15</f>
        <v>الاستــــــاذ: شـــــايب بـن داود</v>
      </c>
      <c r="N4" s="313"/>
      <c r="O4" s="313"/>
      <c r="P4" s="313"/>
      <c r="Q4" s="313"/>
      <c r="R4" s="313"/>
      <c r="S4" s="313" t="str">
        <f>A4</f>
        <v>المقاطعة الخامسة - حاسي بحبح-</v>
      </c>
      <c r="T4" s="313"/>
      <c r="U4" s="313"/>
      <c r="V4" s="20"/>
      <c r="W4" s="306" t="s">
        <v>80</v>
      </c>
      <c r="X4" s="306"/>
      <c r="Y4" s="306"/>
      <c r="Z4" s="306"/>
      <c r="AA4" s="306"/>
      <c r="AB4" s="306"/>
      <c r="AC4" s="20"/>
      <c r="AD4" s="20"/>
      <c r="AE4" s="313" t="str">
        <f>M4</f>
        <v>الاستــــــاذ: شـــــايب بـن داود</v>
      </c>
      <c r="AF4" s="313"/>
      <c r="AG4" s="313"/>
      <c r="AH4" s="313"/>
    </row>
    <row r="5" spans="1:3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21"/>
      <c r="Q5" s="221"/>
      <c r="R5" s="4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39" customHeight="1">
      <c r="A6" s="16" t="str">
        <f>معلومات!B5</f>
        <v>الرقم</v>
      </c>
      <c r="B6" s="14" t="str">
        <f>معلومات!C5</f>
        <v xml:space="preserve">الاسم  واللقب  </v>
      </c>
      <c r="C6" s="15" t="s">
        <v>5</v>
      </c>
      <c r="D6" s="16" t="s">
        <v>4</v>
      </c>
      <c r="E6" s="16" t="s">
        <v>3</v>
      </c>
      <c r="F6" s="15" t="s">
        <v>15</v>
      </c>
      <c r="G6" s="15" t="s">
        <v>16</v>
      </c>
      <c r="H6" s="15" t="s">
        <v>18</v>
      </c>
      <c r="I6" s="15" t="s">
        <v>17</v>
      </c>
      <c r="J6" s="15" t="s">
        <v>19</v>
      </c>
      <c r="K6" s="15" t="s">
        <v>20</v>
      </c>
      <c r="L6" s="16" t="s">
        <v>24</v>
      </c>
      <c r="M6" s="15" t="s">
        <v>25</v>
      </c>
      <c r="N6" s="16" t="s">
        <v>26</v>
      </c>
      <c r="O6" s="303" t="s">
        <v>79</v>
      </c>
      <c r="P6" s="304"/>
      <c r="Q6" s="310"/>
      <c r="R6" s="310"/>
      <c r="S6" s="16" t="str">
        <f>A6</f>
        <v>الرقم</v>
      </c>
      <c r="T6" s="228" t="str">
        <f>B6</f>
        <v xml:space="preserve">الاسم  واللقب  </v>
      </c>
      <c r="U6" s="15" t="s">
        <v>5</v>
      </c>
      <c r="V6" s="16" t="s">
        <v>4</v>
      </c>
      <c r="W6" s="16" t="s">
        <v>3</v>
      </c>
      <c r="X6" s="15" t="s">
        <v>15</v>
      </c>
      <c r="Y6" s="15" t="s">
        <v>16</v>
      </c>
      <c r="Z6" s="15" t="s">
        <v>18</v>
      </c>
      <c r="AA6" s="15" t="s">
        <v>17</v>
      </c>
      <c r="AB6" s="15" t="s">
        <v>19</v>
      </c>
      <c r="AC6" s="15" t="s">
        <v>20</v>
      </c>
      <c r="AD6" s="16" t="s">
        <v>24</v>
      </c>
      <c r="AE6" s="15" t="s">
        <v>25</v>
      </c>
      <c r="AF6" s="16" t="s">
        <v>26</v>
      </c>
      <c r="AG6" s="303" t="s">
        <v>94</v>
      </c>
      <c r="AH6" s="304"/>
    </row>
    <row r="7" spans="1:34" ht="15.75">
      <c r="A7" s="17">
        <f>معلومات!B6</f>
        <v>1</v>
      </c>
      <c r="B7" s="17" t="str">
        <f>معلومات!C6</f>
        <v>لبيض محمد فاروق</v>
      </c>
      <c r="C7" s="18">
        <f>'نتائج الفصل الاول'!F6</f>
        <v>5.2</v>
      </c>
      <c r="D7" s="14">
        <f>'نتائج الفصل الاول'!I6</f>
        <v>2.9</v>
      </c>
      <c r="E7" s="14">
        <f>'نتائج الفصل الاول'!L6</f>
        <v>2</v>
      </c>
      <c r="F7" s="18">
        <f>'نتائج الفصل الاول'!O6</f>
        <v>0</v>
      </c>
      <c r="G7" s="14">
        <f>'نتائج الفصل الاول'!R6</f>
        <v>0</v>
      </c>
      <c r="H7" s="14">
        <f>'نتائج الفصل الاول'!U6</f>
        <v>0</v>
      </c>
      <c r="I7" s="18">
        <f>'نتائج الفصل الاول'!X6</f>
        <v>0</v>
      </c>
      <c r="J7" s="14">
        <f>'نتائج الفصل الاول'!AA6</f>
        <v>0</v>
      </c>
      <c r="K7" s="14">
        <f>'نتائج الفصل الاول'!AD6</f>
        <v>0</v>
      </c>
      <c r="L7" s="18">
        <f>'نتائج الفصل الاول'!AE6</f>
        <v>10.100000000000001</v>
      </c>
      <c r="M7" s="18">
        <f>'نتائج الفصل الاول'!AF6</f>
        <v>1.1222222222222225</v>
      </c>
      <c r="N7" s="179">
        <f>RANK(M7,$M$7:$M$40,0)</f>
        <v>19</v>
      </c>
      <c r="O7" s="308"/>
      <c r="P7" s="309"/>
      <c r="Q7" s="311"/>
      <c r="R7" s="311"/>
      <c r="S7" s="17">
        <f>A7</f>
        <v>1</v>
      </c>
      <c r="T7" s="17" t="str">
        <f>B7</f>
        <v>لبيض محمد فاروق</v>
      </c>
      <c r="U7" s="18">
        <f>'نتائج الفصل الثالث'!F6</f>
        <v>0</v>
      </c>
      <c r="V7" s="19">
        <f>'نتائج الفصل الثالث'!I6</f>
        <v>0</v>
      </c>
      <c r="W7" s="19">
        <f>'نتائج الفصل الثالث'!L6</f>
        <v>0</v>
      </c>
      <c r="X7" s="18">
        <f>'نتائج الفصل الثالث'!O6</f>
        <v>0</v>
      </c>
      <c r="Y7" s="19">
        <f>'نتائج الفصل الثالث'!R6</f>
        <v>0</v>
      </c>
      <c r="Z7" s="19">
        <f>'نتائج الفصل الثالث'!U6</f>
        <v>0</v>
      </c>
      <c r="AA7" s="18">
        <f>'نتائج الفصل الثالث'!X6</f>
        <v>0</v>
      </c>
      <c r="AB7" s="19">
        <f>'نتائج الفصل الثالث'!AA6</f>
        <v>0</v>
      </c>
      <c r="AC7" s="19">
        <f>'نتائج الفصل الثالث'!AD6</f>
        <v>0</v>
      </c>
      <c r="AD7" s="18">
        <f>'نتائج الفصل الثالث'!AE6</f>
        <v>0</v>
      </c>
      <c r="AE7" s="18">
        <f>'نتائج الفصل الثالث'!AF6</f>
        <v>0</v>
      </c>
      <c r="AF7" s="179">
        <f>RANK(AE7,$AE$7:$AE$40,0)</f>
        <v>1</v>
      </c>
      <c r="AG7" s="301"/>
      <c r="AH7" s="302"/>
    </row>
    <row r="8" spans="1:34" ht="15.75">
      <c r="A8" s="17">
        <f>معلومات!B7</f>
        <v>2</v>
      </c>
      <c r="B8" s="17" t="str">
        <f>معلومات!C7</f>
        <v xml:space="preserve"> ربوح أسامة</v>
      </c>
      <c r="C8" s="18">
        <f>'نتائج الفصل الاول'!F7</f>
        <v>5.0999999999999996</v>
      </c>
      <c r="D8" s="34">
        <f>'نتائج الفصل الاول'!I7</f>
        <v>2.7</v>
      </c>
      <c r="E8" s="34">
        <f>'نتائج الفصل الاول'!L7</f>
        <v>2.2000000000000002</v>
      </c>
      <c r="F8" s="18">
        <f>'نتائج الفصل الاول'!O7</f>
        <v>0</v>
      </c>
      <c r="G8" s="34">
        <f>'نتائج الفصل الاول'!R7</f>
        <v>0</v>
      </c>
      <c r="H8" s="34">
        <f>'نتائج الفصل الاول'!U7</f>
        <v>0</v>
      </c>
      <c r="I8" s="18">
        <f>'نتائج الفصل الاول'!X7</f>
        <v>0</v>
      </c>
      <c r="J8" s="34">
        <f>'نتائج الفصل الاول'!AA7</f>
        <v>0</v>
      </c>
      <c r="K8" s="34">
        <f>'نتائج الفصل الاول'!AD7</f>
        <v>0</v>
      </c>
      <c r="L8" s="18">
        <f>'نتائج الفصل الاول'!AE7</f>
        <v>10</v>
      </c>
      <c r="M8" s="18">
        <f>'نتائج الفصل الاول'!AF7</f>
        <v>1.1111111111111112</v>
      </c>
      <c r="N8" s="179">
        <f>RANK(M8,$M$7:$M$40,0)</f>
        <v>20</v>
      </c>
      <c r="O8" s="308"/>
      <c r="P8" s="309"/>
      <c r="Q8" s="311"/>
      <c r="R8" s="311"/>
      <c r="S8" s="17">
        <f>A8</f>
        <v>2</v>
      </c>
      <c r="T8" s="17" t="str">
        <f>B8</f>
        <v xml:space="preserve"> ربوح أسامة</v>
      </c>
      <c r="U8" s="18">
        <f>'نتائج الفصل الثالث'!F7</f>
        <v>0</v>
      </c>
      <c r="V8" s="21">
        <f>'نتائج الفصل الثالث'!I7</f>
        <v>0</v>
      </c>
      <c r="W8" s="21">
        <f>'نتائج الفصل الثالث'!L7</f>
        <v>0</v>
      </c>
      <c r="X8" s="18">
        <f>'نتائج الفصل الثالث'!O7</f>
        <v>0</v>
      </c>
      <c r="Y8" s="21">
        <f>'نتائج الفصل الثالث'!R7</f>
        <v>0</v>
      </c>
      <c r="Z8" s="21">
        <f>'نتائج الفصل الثالث'!U7</f>
        <v>0</v>
      </c>
      <c r="AA8" s="18">
        <f>'نتائج الفصل الثالث'!X7</f>
        <v>0</v>
      </c>
      <c r="AB8" s="21">
        <f>'نتائج الفصل الثالث'!AA7</f>
        <v>0</v>
      </c>
      <c r="AC8" s="21">
        <f>'نتائج الفصل الثالث'!AD7</f>
        <v>0</v>
      </c>
      <c r="AD8" s="18">
        <f>'نتائج الفصل الثالث'!AE7</f>
        <v>0</v>
      </c>
      <c r="AE8" s="18">
        <f>'نتائج الفصل الثالث'!AF7</f>
        <v>0</v>
      </c>
      <c r="AF8" s="179">
        <f>RANK(AE8,$AE$7:$AE$40,0)</f>
        <v>1</v>
      </c>
      <c r="AG8" s="301"/>
      <c r="AH8" s="302"/>
    </row>
    <row r="9" spans="1:34" ht="15.75">
      <c r="A9" s="17">
        <f>معلومات!B8</f>
        <v>3</v>
      </c>
      <c r="B9" s="17" t="str">
        <f>معلومات!C8</f>
        <v>داودي لخضر</v>
      </c>
      <c r="C9" s="18">
        <f>'نتائج الفصل الاول'!F8</f>
        <v>6.4</v>
      </c>
      <c r="D9" s="34">
        <f>'نتائج الفصل الاول'!I8</f>
        <v>3.3</v>
      </c>
      <c r="E9" s="34">
        <f>'نتائج الفصل الاول'!L8</f>
        <v>2.2999999999999998</v>
      </c>
      <c r="F9" s="18">
        <f>'نتائج الفصل الاول'!O8</f>
        <v>0</v>
      </c>
      <c r="G9" s="34">
        <f>'نتائج الفصل الاول'!R8</f>
        <v>0</v>
      </c>
      <c r="H9" s="34">
        <f>'نتائج الفصل الاول'!U8</f>
        <v>0</v>
      </c>
      <c r="I9" s="18">
        <f>'نتائج الفصل الاول'!X8</f>
        <v>0</v>
      </c>
      <c r="J9" s="34">
        <f>'نتائج الفصل الاول'!AA8</f>
        <v>0</v>
      </c>
      <c r="K9" s="34">
        <f>'نتائج الفصل الاول'!AD8</f>
        <v>0</v>
      </c>
      <c r="L9" s="18">
        <f>'نتائج الفصل الاول'!AE8</f>
        <v>12</v>
      </c>
      <c r="M9" s="18">
        <f>'نتائج الفصل الاول'!AF8</f>
        <v>1.3333333333333333</v>
      </c>
      <c r="N9" s="179">
        <f>RANK(M9,$M$7:$M$40,0)</f>
        <v>9</v>
      </c>
      <c r="O9" s="308"/>
      <c r="P9" s="309"/>
      <c r="Q9" s="311"/>
      <c r="R9" s="311"/>
      <c r="S9" s="17">
        <f>A9</f>
        <v>3</v>
      </c>
      <c r="T9" s="17" t="str">
        <f>B9</f>
        <v>داودي لخضر</v>
      </c>
      <c r="U9" s="18">
        <f>'نتائج الفصل الثالث'!F8</f>
        <v>0</v>
      </c>
      <c r="V9" s="21">
        <f>'نتائج الفصل الثالث'!I8</f>
        <v>0</v>
      </c>
      <c r="W9" s="21">
        <f>'نتائج الفصل الثالث'!L8</f>
        <v>0</v>
      </c>
      <c r="X9" s="18">
        <f>'نتائج الفصل الثالث'!O8</f>
        <v>0</v>
      </c>
      <c r="Y9" s="21">
        <f>'نتائج الفصل الثالث'!R8</f>
        <v>0</v>
      </c>
      <c r="Z9" s="21">
        <f>'نتائج الفصل الثالث'!U8</f>
        <v>0</v>
      </c>
      <c r="AA9" s="18">
        <f>'نتائج الفصل الثالث'!X8</f>
        <v>0</v>
      </c>
      <c r="AB9" s="21">
        <f>'نتائج الفصل الثالث'!AA8</f>
        <v>0</v>
      </c>
      <c r="AC9" s="21">
        <f>'نتائج الفصل الثالث'!AD8</f>
        <v>0</v>
      </c>
      <c r="AD9" s="18">
        <f>'نتائج الفصل الثالث'!AE8</f>
        <v>0</v>
      </c>
      <c r="AE9" s="18">
        <f>'نتائج الفصل الثالث'!AF8</f>
        <v>0</v>
      </c>
      <c r="AF9" s="179">
        <f>RANK(AE9,$AE$7:$AE$40,0)</f>
        <v>1</v>
      </c>
      <c r="AG9" s="301"/>
      <c r="AH9" s="302"/>
    </row>
    <row r="10" spans="1:34" ht="15.75">
      <c r="A10" s="17">
        <f>معلومات!B9</f>
        <v>4</v>
      </c>
      <c r="B10" s="17" t="str">
        <f>معلومات!C9</f>
        <v>زرقين هارون</v>
      </c>
      <c r="C10" s="18">
        <f>'نتائج الفصل الاول'!F9</f>
        <v>5.2</v>
      </c>
      <c r="D10" s="34">
        <f>'نتائج الفصل الاول'!I9</f>
        <v>2.5</v>
      </c>
      <c r="E10" s="34">
        <f>'نتائج الفصل الاول'!L9</f>
        <v>2</v>
      </c>
      <c r="F10" s="18">
        <f>'نتائج الفصل الاول'!O9</f>
        <v>0</v>
      </c>
      <c r="G10" s="34">
        <f>'نتائج الفصل الاول'!R9</f>
        <v>0</v>
      </c>
      <c r="H10" s="34">
        <f>'نتائج الفصل الاول'!U9</f>
        <v>0</v>
      </c>
      <c r="I10" s="18">
        <f>'نتائج الفصل الاول'!X9</f>
        <v>0</v>
      </c>
      <c r="J10" s="34">
        <f>'نتائج الفصل الاول'!AA9</f>
        <v>0</v>
      </c>
      <c r="K10" s="34">
        <f>'نتائج الفصل الاول'!AD9</f>
        <v>0</v>
      </c>
      <c r="L10" s="18">
        <f>'نتائج الفصل الاول'!AE9</f>
        <v>9.6999999999999993</v>
      </c>
      <c r="M10" s="18">
        <f>'نتائج الفصل الاول'!AF9</f>
        <v>1.0777777777777777</v>
      </c>
      <c r="N10" s="179">
        <f>RANK(M10,$M$7:$M$40,0)</f>
        <v>22</v>
      </c>
      <c r="O10" s="308"/>
      <c r="P10" s="309"/>
      <c r="Q10" s="311"/>
      <c r="R10" s="311"/>
      <c r="S10" s="17">
        <f>A10</f>
        <v>4</v>
      </c>
      <c r="T10" s="17" t="str">
        <f>B10</f>
        <v>زرقين هارون</v>
      </c>
      <c r="U10" s="18">
        <f>'نتائج الفصل الثالث'!F9</f>
        <v>0</v>
      </c>
      <c r="V10" s="21">
        <f>'نتائج الفصل الثالث'!I9</f>
        <v>0</v>
      </c>
      <c r="W10" s="21">
        <f>'نتائج الفصل الثالث'!L9</f>
        <v>0</v>
      </c>
      <c r="X10" s="18">
        <f>'نتائج الفصل الثالث'!O9</f>
        <v>0</v>
      </c>
      <c r="Y10" s="21">
        <f>'نتائج الفصل الثالث'!R9</f>
        <v>0</v>
      </c>
      <c r="Z10" s="21">
        <f>'نتائج الفصل الثالث'!U9</f>
        <v>0</v>
      </c>
      <c r="AA10" s="18">
        <f>'نتائج الفصل الثالث'!X9</f>
        <v>0</v>
      </c>
      <c r="AB10" s="21">
        <f>'نتائج الفصل الثالث'!AA9</f>
        <v>0</v>
      </c>
      <c r="AC10" s="21">
        <f>'نتائج الفصل الثالث'!AD9</f>
        <v>0</v>
      </c>
      <c r="AD10" s="18">
        <f>'نتائج الفصل الثالث'!AE9</f>
        <v>0</v>
      </c>
      <c r="AE10" s="18">
        <f>'نتائج الفصل الثالث'!AF9</f>
        <v>0</v>
      </c>
      <c r="AF10" s="179">
        <f>RANK(AE10,$AE$7:$AE$40,0)</f>
        <v>1</v>
      </c>
      <c r="AG10" s="301"/>
      <c r="AH10" s="302"/>
    </row>
    <row r="11" spans="1:34" ht="15.75">
      <c r="A11" s="17">
        <f>معلومات!B10</f>
        <v>5</v>
      </c>
      <c r="B11" s="17" t="str">
        <f>معلومات!C10</f>
        <v>بن عسلون سعد</v>
      </c>
      <c r="C11" s="18">
        <f>'نتائج الفصل الاول'!F10</f>
        <v>4.3</v>
      </c>
      <c r="D11" s="34">
        <f>'نتائج الفصل الاول'!I10</f>
        <v>3.5</v>
      </c>
      <c r="E11" s="34">
        <f>'نتائج الفصل الاول'!L10</f>
        <v>2</v>
      </c>
      <c r="F11" s="18">
        <f>'نتائج الفصل الاول'!O10</f>
        <v>0</v>
      </c>
      <c r="G11" s="34">
        <f>'نتائج الفصل الاول'!R10</f>
        <v>0</v>
      </c>
      <c r="H11" s="34">
        <f>'نتائج الفصل الاول'!U10</f>
        <v>0</v>
      </c>
      <c r="I11" s="18">
        <f>'نتائج الفصل الاول'!X10</f>
        <v>0</v>
      </c>
      <c r="J11" s="34">
        <f>'نتائج الفصل الاول'!AA10</f>
        <v>0</v>
      </c>
      <c r="K11" s="34">
        <f>'نتائج الفصل الاول'!AD10</f>
        <v>0</v>
      </c>
      <c r="L11" s="18">
        <f>'نتائج الفصل الاول'!AE10</f>
        <v>9.8000000000000007</v>
      </c>
      <c r="M11" s="18">
        <f>'نتائج الفصل الاول'!AF10</f>
        <v>1.088888888888889</v>
      </c>
      <c r="N11" s="179">
        <f>RANK(M11,$M$7:$M$40,0)</f>
        <v>21</v>
      </c>
      <c r="O11" s="308"/>
      <c r="P11" s="309"/>
      <c r="Q11" s="311"/>
      <c r="R11" s="311"/>
      <c r="S11" s="17">
        <f>A11</f>
        <v>5</v>
      </c>
      <c r="T11" s="17" t="str">
        <f>B11</f>
        <v>بن عسلون سعد</v>
      </c>
      <c r="U11" s="18">
        <f>'نتائج الفصل الثالث'!F10</f>
        <v>0</v>
      </c>
      <c r="V11" s="21">
        <f>'نتائج الفصل الثالث'!I10</f>
        <v>0</v>
      </c>
      <c r="W11" s="21">
        <f>'نتائج الفصل الثالث'!L10</f>
        <v>0</v>
      </c>
      <c r="X11" s="18">
        <f>'نتائج الفصل الثالث'!O10</f>
        <v>0</v>
      </c>
      <c r="Y11" s="21">
        <f>'نتائج الفصل الثالث'!R10</f>
        <v>0</v>
      </c>
      <c r="Z11" s="21">
        <f>'نتائج الفصل الثالث'!U10</f>
        <v>0</v>
      </c>
      <c r="AA11" s="18">
        <f>'نتائج الفصل الثالث'!X10</f>
        <v>0</v>
      </c>
      <c r="AB11" s="21">
        <f>'نتائج الفصل الثالث'!AA10</f>
        <v>0</v>
      </c>
      <c r="AC11" s="21">
        <f>'نتائج الفصل الثالث'!AD10</f>
        <v>0</v>
      </c>
      <c r="AD11" s="18">
        <f>'نتائج الفصل الثالث'!AE10</f>
        <v>0</v>
      </c>
      <c r="AE11" s="18">
        <f>'نتائج الفصل الثالث'!AF10</f>
        <v>0</v>
      </c>
      <c r="AF11" s="179">
        <f>RANK(AE11,$AE$7:$AE$40,0)</f>
        <v>1</v>
      </c>
      <c r="AG11" s="301"/>
      <c r="AH11" s="302"/>
    </row>
    <row r="12" spans="1:34" ht="15.75">
      <c r="A12" s="17">
        <f>معلومات!B11</f>
        <v>6</v>
      </c>
      <c r="B12" s="17" t="str">
        <f>معلومات!C11</f>
        <v>مزياني محمد مؤنس</v>
      </c>
      <c r="C12" s="18">
        <f>'نتائج الفصل الاول'!F11</f>
        <v>5.8</v>
      </c>
      <c r="D12" s="34">
        <f>'نتائج الفصل الاول'!I11</f>
        <v>2.6</v>
      </c>
      <c r="E12" s="34">
        <f>'نتائج الفصل الاول'!L11</f>
        <v>2.9</v>
      </c>
      <c r="F12" s="18">
        <f>'نتائج الفصل الاول'!O11</f>
        <v>0</v>
      </c>
      <c r="G12" s="34">
        <f>'نتائج الفصل الاول'!R11</f>
        <v>0</v>
      </c>
      <c r="H12" s="34">
        <f>'نتائج الفصل الاول'!U11</f>
        <v>0</v>
      </c>
      <c r="I12" s="18">
        <f>'نتائج الفصل الاول'!X11</f>
        <v>0</v>
      </c>
      <c r="J12" s="34">
        <f>'نتائج الفصل الاول'!AA11</f>
        <v>0</v>
      </c>
      <c r="K12" s="34">
        <f>'نتائج الفصل الاول'!AD11</f>
        <v>0</v>
      </c>
      <c r="L12" s="18">
        <f>'نتائج الفصل الاول'!AE11</f>
        <v>11.3</v>
      </c>
      <c r="M12" s="18">
        <f>'نتائج الفصل الاول'!AF11</f>
        <v>1.2555555555555555</v>
      </c>
      <c r="N12" s="179">
        <f>RANK(M12,$M$7:$M$40,0)</f>
        <v>12</v>
      </c>
      <c r="O12" s="308"/>
      <c r="P12" s="309"/>
      <c r="Q12" s="311"/>
      <c r="R12" s="311"/>
      <c r="S12" s="17">
        <f>A12</f>
        <v>6</v>
      </c>
      <c r="T12" s="17" t="str">
        <f>B12</f>
        <v>مزياني محمد مؤنس</v>
      </c>
      <c r="U12" s="18">
        <f>'نتائج الفصل الثالث'!F11</f>
        <v>0</v>
      </c>
      <c r="V12" s="21">
        <f>'نتائج الفصل الثالث'!I11</f>
        <v>0</v>
      </c>
      <c r="W12" s="21">
        <f>'نتائج الفصل الثالث'!L11</f>
        <v>0</v>
      </c>
      <c r="X12" s="18">
        <f>'نتائج الفصل الثالث'!O11</f>
        <v>0</v>
      </c>
      <c r="Y12" s="21">
        <f>'نتائج الفصل الثالث'!R11</f>
        <v>0</v>
      </c>
      <c r="Z12" s="21">
        <f>'نتائج الفصل الثالث'!U11</f>
        <v>0</v>
      </c>
      <c r="AA12" s="18">
        <f>'نتائج الفصل الثالث'!X11</f>
        <v>0</v>
      </c>
      <c r="AB12" s="21">
        <f>'نتائج الفصل الثالث'!AA11</f>
        <v>0</v>
      </c>
      <c r="AC12" s="21">
        <f>'نتائج الفصل الثالث'!AD11</f>
        <v>0</v>
      </c>
      <c r="AD12" s="18">
        <f>'نتائج الفصل الثالث'!AE11</f>
        <v>0</v>
      </c>
      <c r="AE12" s="18">
        <f>'نتائج الفصل الثالث'!AF11</f>
        <v>0</v>
      </c>
      <c r="AF12" s="179">
        <f>RANK(AE12,$AE$7:$AE$40,0)</f>
        <v>1</v>
      </c>
      <c r="AG12" s="301"/>
      <c r="AH12" s="302"/>
    </row>
    <row r="13" spans="1:34" ht="15.75">
      <c r="A13" s="17">
        <f>معلومات!B12</f>
        <v>7</v>
      </c>
      <c r="B13" s="17" t="str">
        <f>معلومات!C12</f>
        <v>حرز الله طارق</v>
      </c>
      <c r="C13" s="18">
        <f>'نتائج الفصل الاول'!F12</f>
        <v>4.2</v>
      </c>
      <c r="D13" s="34">
        <f>'نتائج الفصل الاول'!I12</f>
        <v>1.8</v>
      </c>
      <c r="E13" s="34">
        <f>'نتائج الفصل الاول'!L12</f>
        <v>1.6</v>
      </c>
      <c r="F13" s="18">
        <f>'نتائج الفصل الاول'!O12</f>
        <v>0</v>
      </c>
      <c r="G13" s="34">
        <f>'نتائج الفصل الاول'!R12</f>
        <v>0</v>
      </c>
      <c r="H13" s="34">
        <f>'نتائج الفصل الاول'!U12</f>
        <v>0</v>
      </c>
      <c r="I13" s="18">
        <f>'نتائج الفصل الاول'!X12</f>
        <v>0</v>
      </c>
      <c r="J13" s="34">
        <f>'نتائج الفصل الاول'!AA12</f>
        <v>0</v>
      </c>
      <c r="K13" s="34">
        <f>'نتائج الفصل الاول'!AD12</f>
        <v>0</v>
      </c>
      <c r="L13" s="18">
        <f>'نتائج الفصل الاول'!AE12</f>
        <v>7.6000000000000005</v>
      </c>
      <c r="M13" s="18">
        <f>'نتائج الفصل الاول'!AF12</f>
        <v>0.84444444444444455</v>
      </c>
      <c r="N13" s="174">
        <f>RANK(M13,$M$7:$M$40,0)</f>
        <v>32</v>
      </c>
      <c r="O13" s="308"/>
      <c r="P13" s="309"/>
      <c r="Q13" s="311"/>
      <c r="R13" s="311"/>
      <c r="S13" s="17">
        <f>A13</f>
        <v>7</v>
      </c>
      <c r="T13" s="17" t="str">
        <f>B13</f>
        <v>حرز الله طارق</v>
      </c>
      <c r="U13" s="18">
        <f>'نتائج الفصل الثالث'!F12</f>
        <v>0</v>
      </c>
      <c r="V13" s="21">
        <f>'نتائج الفصل الثالث'!I12</f>
        <v>0</v>
      </c>
      <c r="W13" s="21">
        <f>'نتائج الفصل الثالث'!L12</f>
        <v>0</v>
      </c>
      <c r="X13" s="18">
        <f>'نتائج الفصل الثالث'!O12</f>
        <v>0</v>
      </c>
      <c r="Y13" s="21">
        <f>'نتائج الفصل الثالث'!R12</f>
        <v>0</v>
      </c>
      <c r="Z13" s="21">
        <f>'نتائج الفصل الثالث'!U12</f>
        <v>0</v>
      </c>
      <c r="AA13" s="18">
        <f>'نتائج الفصل الثالث'!X12</f>
        <v>0</v>
      </c>
      <c r="AB13" s="21">
        <f>'نتائج الفصل الثالث'!AA12</f>
        <v>0</v>
      </c>
      <c r="AC13" s="21">
        <f>'نتائج الفصل الثالث'!AD12</f>
        <v>0</v>
      </c>
      <c r="AD13" s="18">
        <f>'نتائج الفصل الثالث'!AE12</f>
        <v>0</v>
      </c>
      <c r="AE13" s="18">
        <f>'نتائج الفصل الثالث'!AF12</f>
        <v>0</v>
      </c>
      <c r="AF13" s="179">
        <f>RANK(AE13,$AE$7:$AE$40,0)</f>
        <v>1</v>
      </c>
      <c r="AG13" s="301"/>
      <c r="AH13" s="302"/>
    </row>
    <row r="14" spans="1:34" ht="15.75">
      <c r="A14" s="17">
        <f>معلومات!B13</f>
        <v>8</v>
      </c>
      <c r="B14" s="17" t="str">
        <f>معلومات!C13</f>
        <v>شرماط عمر</v>
      </c>
      <c r="C14" s="18">
        <f>'نتائج الفصل الاول'!F13</f>
        <v>5</v>
      </c>
      <c r="D14" s="34">
        <f>'نتائج الفصل الاول'!I13</f>
        <v>2.2999999999999998</v>
      </c>
      <c r="E14" s="34">
        <f>'نتائج الفصل الاول'!L13</f>
        <v>1.8</v>
      </c>
      <c r="F14" s="18">
        <f>'نتائج الفصل الاول'!O13</f>
        <v>0</v>
      </c>
      <c r="G14" s="34">
        <f>'نتائج الفصل الاول'!R13</f>
        <v>0</v>
      </c>
      <c r="H14" s="34">
        <f>'نتائج الفصل الاول'!U13</f>
        <v>0</v>
      </c>
      <c r="I14" s="18">
        <f>'نتائج الفصل الاول'!X13</f>
        <v>0</v>
      </c>
      <c r="J14" s="34">
        <f>'نتائج الفصل الاول'!AA13</f>
        <v>0</v>
      </c>
      <c r="K14" s="34">
        <f>'نتائج الفصل الاول'!AD13</f>
        <v>0</v>
      </c>
      <c r="L14" s="18">
        <f>'نتائج الفصل الاول'!AE13</f>
        <v>9.1</v>
      </c>
      <c r="M14" s="18">
        <f>'نتائج الفصل الاول'!AF13</f>
        <v>1.0111111111111111</v>
      </c>
      <c r="N14" s="174">
        <f>RANK(M14,$M$7:$M$40,0)</f>
        <v>26</v>
      </c>
      <c r="O14" s="308"/>
      <c r="P14" s="309"/>
      <c r="Q14" s="311"/>
      <c r="R14" s="311"/>
      <c r="S14" s="17">
        <f>A14</f>
        <v>8</v>
      </c>
      <c r="T14" s="17" t="str">
        <f>B14</f>
        <v>شرماط عمر</v>
      </c>
      <c r="U14" s="18">
        <f>'نتائج الفصل الثالث'!F13</f>
        <v>0</v>
      </c>
      <c r="V14" s="21">
        <f>'نتائج الفصل الثالث'!I13</f>
        <v>0</v>
      </c>
      <c r="W14" s="21">
        <f>'نتائج الفصل الثالث'!L13</f>
        <v>0</v>
      </c>
      <c r="X14" s="18">
        <f>'نتائج الفصل الثالث'!O13</f>
        <v>0</v>
      </c>
      <c r="Y14" s="21">
        <f>'نتائج الفصل الثالث'!R13</f>
        <v>0</v>
      </c>
      <c r="Z14" s="21">
        <f>'نتائج الفصل الثالث'!U13</f>
        <v>0</v>
      </c>
      <c r="AA14" s="18">
        <f>'نتائج الفصل الثالث'!X13</f>
        <v>0</v>
      </c>
      <c r="AB14" s="21">
        <f>'نتائج الفصل الثالث'!AA13</f>
        <v>0</v>
      </c>
      <c r="AC14" s="21">
        <f>'نتائج الفصل الثالث'!AD13</f>
        <v>0</v>
      </c>
      <c r="AD14" s="18">
        <f>'نتائج الفصل الثالث'!AE13</f>
        <v>0</v>
      </c>
      <c r="AE14" s="18">
        <f>'نتائج الفصل الثالث'!AF13</f>
        <v>0</v>
      </c>
      <c r="AF14" s="179">
        <f>RANK(AE14,$AE$7:$AE$40,0)</f>
        <v>1</v>
      </c>
      <c r="AG14" s="301"/>
      <c r="AH14" s="302"/>
    </row>
    <row r="15" spans="1:34" ht="15.75">
      <c r="A15" s="17">
        <f>معلومات!B14</f>
        <v>9</v>
      </c>
      <c r="B15" s="17" t="str">
        <f>معلومات!C14</f>
        <v>عرعور هيثم</v>
      </c>
      <c r="C15" s="18">
        <f>'نتائج الفصل الاول'!F14</f>
        <v>7.1</v>
      </c>
      <c r="D15" s="34">
        <f>'نتائج الفصل الاول'!I14</f>
        <v>3.6</v>
      </c>
      <c r="E15" s="34">
        <f>'نتائج الفصل الاول'!L14</f>
        <v>3.2</v>
      </c>
      <c r="F15" s="18">
        <f>'نتائج الفصل الاول'!O14</f>
        <v>0</v>
      </c>
      <c r="G15" s="34">
        <f>'نتائج الفصل الاول'!R14</f>
        <v>0</v>
      </c>
      <c r="H15" s="34">
        <f>'نتائج الفصل الاول'!U14</f>
        <v>0</v>
      </c>
      <c r="I15" s="18">
        <f>'نتائج الفصل الاول'!X14</f>
        <v>0</v>
      </c>
      <c r="J15" s="34">
        <f>'نتائج الفصل الاول'!AA14</f>
        <v>0</v>
      </c>
      <c r="K15" s="34">
        <f>'نتائج الفصل الاول'!AD14</f>
        <v>0</v>
      </c>
      <c r="L15" s="18">
        <f>'نتائج الفصل الاول'!AE14</f>
        <v>13.9</v>
      </c>
      <c r="M15" s="18">
        <f>'نتائج الفصل الاول'!AF14</f>
        <v>1.5444444444444445</v>
      </c>
      <c r="N15" s="174">
        <f>RANK(M15,$M$7:$M$40,0)</f>
        <v>4</v>
      </c>
      <c r="O15" s="308"/>
      <c r="P15" s="309"/>
      <c r="Q15" s="311"/>
      <c r="R15" s="311"/>
      <c r="S15" s="17">
        <f>A15</f>
        <v>9</v>
      </c>
      <c r="T15" s="17" t="str">
        <f>B15</f>
        <v>عرعور هيثم</v>
      </c>
      <c r="U15" s="18">
        <f>'نتائج الفصل الثالث'!F14</f>
        <v>0</v>
      </c>
      <c r="V15" s="21">
        <f>'نتائج الفصل الثالث'!I14</f>
        <v>0</v>
      </c>
      <c r="W15" s="21">
        <f>'نتائج الفصل الثالث'!L14</f>
        <v>0</v>
      </c>
      <c r="X15" s="18">
        <f>'نتائج الفصل الثالث'!O14</f>
        <v>0</v>
      </c>
      <c r="Y15" s="21">
        <f>'نتائج الفصل الثالث'!R14</f>
        <v>0</v>
      </c>
      <c r="Z15" s="21">
        <f>'نتائج الفصل الثالث'!U14</f>
        <v>0</v>
      </c>
      <c r="AA15" s="18">
        <f>'نتائج الفصل الثالث'!X14</f>
        <v>0</v>
      </c>
      <c r="AB15" s="21">
        <f>'نتائج الفصل الثالث'!AA14</f>
        <v>0</v>
      </c>
      <c r="AC15" s="21">
        <f>'نتائج الفصل الثالث'!AD14</f>
        <v>0</v>
      </c>
      <c r="AD15" s="18">
        <f>'نتائج الفصل الثالث'!AE14</f>
        <v>0</v>
      </c>
      <c r="AE15" s="18">
        <f>'نتائج الفصل الثالث'!AF14</f>
        <v>0</v>
      </c>
      <c r="AF15" s="179">
        <f>RANK(AE15,$AE$7:$AE$40,0)</f>
        <v>1</v>
      </c>
      <c r="AG15" s="301"/>
      <c r="AH15" s="302"/>
    </row>
    <row r="16" spans="1:34" ht="15.75">
      <c r="A16" s="17">
        <f>معلومات!B15</f>
        <v>10</v>
      </c>
      <c r="B16" s="17" t="str">
        <f>معلومات!C15</f>
        <v xml:space="preserve">غنومات بن عيسى </v>
      </c>
      <c r="C16" s="18">
        <f>'نتائج الفصل الاول'!F15</f>
        <v>3.2</v>
      </c>
      <c r="D16" s="34">
        <f>'نتائج الفصل الاول'!I15</f>
        <v>1.7</v>
      </c>
      <c r="E16" s="34">
        <f>'نتائج الفصل الاول'!L15</f>
        <v>1.6</v>
      </c>
      <c r="F16" s="18">
        <f>'نتائج الفصل الاول'!O15</f>
        <v>0</v>
      </c>
      <c r="G16" s="34">
        <f>'نتائج الفصل الاول'!R15</f>
        <v>0</v>
      </c>
      <c r="H16" s="34">
        <f>'نتائج الفصل الاول'!U15</f>
        <v>0</v>
      </c>
      <c r="I16" s="18">
        <f>'نتائج الفصل الاول'!X15</f>
        <v>0</v>
      </c>
      <c r="J16" s="34">
        <f>'نتائج الفصل الاول'!AA15</f>
        <v>0</v>
      </c>
      <c r="K16" s="34">
        <f>'نتائج الفصل الاول'!AD15</f>
        <v>0</v>
      </c>
      <c r="L16" s="18">
        <f>'نتائج الفصل الاول'!AE15</f>
        <v>6.5</v>
      </c>
      <c r="M16" s="18">
        <f>'نتائج الفصل الاول'!AF15</f>
        <v>0.72222222222222221</v>
      </c>
      <c r="N16" s="174">
        <f>RANK(M16,$M$7:$M$40,0)</f>
        <v>34</v>
      </c>
      <c r="O16" s="308"/>
      <c r="P16" s="309"/>
      <c r="Q16" s="311"/>
      <c r="R16" s="311"/>
      <c r="S16" s="17">
        <f>A16</f>
        <v>10</v>
      </c>
      <c r="T16" s="17" t="str">
        <f>B16</f>
        <v xml:space="preserve">غنومات بن عيسى </v>
      </c>
      <c r="U16" s="18">
        <f>'نتائج الفصل الثالث'!F15</f>
        <v>0</v>
      </c>
      <c r="V16" s="21">
        <f>'نتائج الفصل الثالث'!I15</f>
        <v>0</v>
      </c>
      <c r="W16" s="21">
        <f>'نتائج الفصل الثالث'!L15</f>
        <v>0</v>
      </c>
      <c r="X16" s="18">
        <f>'نتائج الفصل الثالث'!O15</f>
        <v>0</v>
      </c>
      <c r="Y16" s="21">
        <f>'نتائج الفصل الثالث'!R15</f>
        <v>0</v>
      </c>
      <c r="Z16" s="21">
        <f>'نتائج الفصل الثالث'!U15</f>
        <v>0</v>
      </c>
      <c r="AA16" s="18">
        <f>'نتائج الفصل الثالث'!X15</f>
        <v>0</v>
      </c>
      <c r="AB16" s="21">
        <f>'نتائج الفصل الثالث'!AA15</f>
        <v>0</v>
      </c>
      <c r="AC16" s="21">
        <f>'نتائج الفصل الثالث'!AD15</f>
        <v>0</v>
      </c>
      <c r="AD16" s="18">
        <f>'نتائج الفصل الثالث'!AE15</f>
        <v>0</v>
      </c>
      <c r="AE16" s="18">
        <f>'نتائج الفصل الثالث'!AF15</f>
        <v>0</v>
      </c>
      <c r="AF16" s="179">
        <f>RANK(AE16,$AE$7:$AE$40,0)</f>
        <v>1</v>
      </c>
      <c r="AG16" s="301"/>
      <c r="AH16" s="302"/>
    </row>
    <row r="17" spans="1:34" ht="15.75">
      <c r="A17" s="17">
        <f>معلومات!B16</f>
        <v>11</v>
      </c>
      <c r="B17" s="17" t="str">
        <f>معلومات!C16</f>
        <v>بقة  احمد</v>
      </c>
      <c r="C17" s="18">
        <f>'نتائج الفصل الاول'!F16</f>
        <v>4.5999999999999996</v>
      </c>
      <c r="D17" s="34">
        <f>'نتائج الفصل الاول'!I16</f>
        <v>2.7</v>
      </c>
      <c r="E17" s="34">
        <f>'نتائج الفصل الاول'!L16</f>
        <v>2</v>
      </c>
      <c r="F17" s="18">
        <f>'نتائج الفصل الاول'!O16</f>
        <v>0</v>
      </c>
      <c r="G17" s="34">
        <f>'نتائج الفصل الاول'!R16</f>
        <v>0</v>
      </c>
      <c r="H17" s="34">
        <f>'نتائج الفصل الاول'!U16</f>
        <v>0</v>
      </c>
      <c r="I17" s="18">
        <f>'نتائج الفصل الاول'!X16</f>
        <v>0</v>
      </c>
      <c r="J17" s="34">
        <f>'نتائج الفصل الاول'!AA16</f>
        <v>0</v>
      </c>
      <c r="K17" s="34">
        <f>'نتائج الفصل الاول'!AD16</f>
        <v>0</v>
      </c>
      <c r="L17" s="18">
        <f>'نتائج الفصل الاول'!AE16</f>
        <v>9.3000000000000007</v>
      </c>
      <c r="M17" s="18">
        <f>'نتائج الفصل الاول'!AF16</f>
        <v>1.0333333333333334</v>
      </c>
      <c r="N17" s="174">
        <f>RANK(M17,$M$7:$M$40,0)</f>
        <v>25</v>
      </c>
      <c r="O17" s="308"/>
      <c r="P17" s="309"/>
      <c r="Q17" s="311"/>
      <c r="R17" s="311"/>
      <c r="S17" s="17">
        <f>A17</f>
        <v>11</v>
      </c>
      <c r="T17" s="17" t="str">
        <f>B17</f>
        <v>بقة  احمد</v>
      </c>
      <c r="U17" s="18">
        <f>'نتائج الفصل الثالث'!F16</f>
        <v>0</v>
      </c>
      <c r="V17" s="21">
        <f>'نتائج الفصل الثالث'!I16</f>
        <v>0</v>
      </c>
      <c r="W17" s="21">
        <f>'نتائج الفصل الثالث'!L16</f>
        <v>0</v>
      </c>
      <c r="X17" s="18">
        <f>'نتائج الفصل الثالث'!O16</f>
        <v>0</v>
      </c>
      <c r="Y17" s="21">
        <f>'نتائج الفصل الثالث'!R16</f>
        <v>0</v>
      </c>
      <c r="Z17" s="21">
        <f>'نتائج الفصل الثالث'!U16</f>
        <v>0</v>
      </c>
      <c r="AA17" s="18">
        <f>'نتائج الفصل الثالث'!X16</f>
        <v>0</v>
      </c>
      <c r="AB17" s="21">
        <f>'نتائج الفصل الثالث'!AA16</f>
        <v>0</v>
      </c>
      <c r="AC17" s="21">
        <f>'نتائج الفصل الثالث'!AD16</f>
        <v>0</v>
      </c>
      <c r="AD17" s="18">
        <f>'نتائج الفصل الثالث'!AE16</f>
        <v>0</v>
      </c>
      <c r="AE17" s="18">
        <f>'نتائج الفصل الثالث'!AF16</f>
        <v>0</v>
      </c>
      <c r="AF17" s="179">
        <f>RANK(AE17,$AE$7:$AE$40,0)</f>
        <v>1</v>
      </c>
      <c r="AG17" s="301"/>
      <c r="AH17" s="302"/>
    </row>
    <row r="18" spans="1:34" ht="15.75">
      <c r="A18" s="17">
        <f>معلومات!B17</f>
        <v>12</v>
      </c>
      <c r="B18" s="17" t="str">
        <f>معلومات!C17</f>
        <v xml:space="preserve">سماصري محمد شكيب </v>
      </c>
      <c r="C18" s="18">
        <f>'نتائج الفصل الاول'!F17</f>
        <v>7</v>
      </c>
      <c r="D18" s="34">
        <f>'نتائج الفصل الاول'!I17</f>
        <v>3.5</v>
      </c>
      <c r="E18" s="34">
        <f>'نتائج الفصل الاول'!L17</f>
        <v>3.3</v>
      </c>
      <c r="F18" s="18">
        <f>'نتائج الفصل الاول'!O17</f>
        <v>0</v>
      </c>
      <c r="G18" s="34">
        <f>'نتائج الفصل الاول'!R17</f>
        <v>0</v>
      </c>
      <c r="H18" s="34">
        <f>'نتائج الفصل الاول'!U17</f>
        <v>0</v>
      </c>
      <c r="I18" s="18">
        <f>'نتائج الفصل الاول'!X17</f>
        <v>0</v>
      </c>
      <c r="J18" s="34">
        <f>'نتائج الفصل الاول'!AA17</f>
        <v>0</v>
      </c>
      <c r="K18" s="34">
        <f>'نتائج الفصل الاول'!AD17</f>
        <v>0</v>
      </c>
      <c r="L18" s="18">
        <f>'نتائج الفصل الاول'!AE17</f>
        <v>13.8</v>
      </c>
      <c r="M18" s="18">
        <f>'نتائج الفصل الاول'!AF17</f>
        <v>1.5333333333333334</v>
      </c>
      <c r="N18" s="174">
        <f>RANK(M18,$M$7:$M$40,0)</f>
        <v>5</v>
      </c>
      <c r="O18" s="308"/>
      <c r="P18" s="309"/>
      <c r="Q18" s="311"/>
      <c r="R18" s="311"/>
      <c r="S18" s="17">
        <f>A18</f>
        <v>12</v>
      </c>
      <c r="T18" s="17" t="str">
        <f>B18</f>
        <v xml:space="preserve">سماصري محمد شكيب </v>
      </c>
      <c r="U18" s="18">
        <f>'نتائج الفصل الثالث'!F17</f>
        <v>0</v>
      </c>
      <c r="V18" s="21">
        <f>'نتائج الفصل الثالث'!I17</f>
        <v>0</v>
      </c>
      <c r="W18" s="21">
        <f>'نتائج الفصل الثالث'!L17</f>
        <v>0</v>
      </c>
      <c r="X18" s="18">
        <f>'نتائج الفصل الثالث'!O17</f>
        <v>0</v>
      </c>
      <c r="Y18" s="21">
        <f>'نتائج الفصل الثالث'!R17</f>
        <v>0</v>
      </c>
      <c r="Z18" s="21">
        <f>'نتائج الفصل الثالث'!U17</f>
        <v>0</v>
      </c>
      <c r="AA18" s="18">
        <f>'نتائج الفصل الثالث'!X17</f>
        <v>0</v>
      </c>
      <c r="AB18" s="21">
        <f>'نتائج الفصل الثالث'!AA17</f>
        <v>0</v>
      </c>
      <c r="AC18" s="21">
        <f>'نتائج الفصل الثالث'!AD17</f>
        <v>0</v>
      </c>
      <c r="AD18" s="18">
        <f>'نتائج الفصل الثالث'!AE17</f>
        <v>0</v>
      </c>
      <c r="AE18" s="18">
        <f>'نتائج الفصل الثالث'!AF17</f>
        <v>0</v>
      </c>
      <c r="AF18" s="179">
        <f>RANK(AE18,$AE$7:$AE$40,0)</f>
        <v>1</v>
      </c>
      <c r="AG18" s="301"/>
      <c r="AH18" s="302"/>
    </row>
    <row r="19" spans="1:34" ht="15.75">
      <c r="A19" s="17">
        <f>معلومات!B18</f>
        <v>13</v>
      </c>
      <c r="B19" s="17" t="str">
        <f>معلومات!C18</f>
        <v>مداح رؤوف</v>
      </c>
      <c r="C19" s="18">
        <f>'نتائج الفصل الاول'!F18</f>
        <v>5.0999999999999996</v>
      </c>
      <c r="D19" s="34">
        <f>'نتائج الفصل الاول'!I18</f>
        <v>3.2</v>
      </c>
      <c r="E19" s="34">
        <f>'نتائج الفصل الاول'!L18</f>
        <v>2.2999999999999998</v>
      </c>
      <c r="F19" s="18">
        <f>'نتائج الفصل الاول'!O18</f>
        <v>0</v>
      </c>
      <c r="G19" s="34">
        <f>'نتائج الفصل الاول'!R18</f>
        <v>0</v>
      </c>
      <c r="H19" s="34">
        <f>'نتائج الفصل الاول'!U18</f>
        <v>0</v>
      </c>
      <c r="I19" s="18">
        <f>'نتائج الفصل الاول'!X18</f>
        <v>0</v>
      </c>
      <c r="J19" s="34">
        <f>'نتائج الفصل الاول'!AA18</f>
        <v>0</v>
      </c>
      <c r="K19" s="34">
        <f>'نتائج الفصل الاول'!AD18</f>
        <v>0</v>
      </c>
      <c r="L19" s="18">
        <f>'نتائج الفصل الاول'!AE18</f>
        <v>10.6</v>
      </c>
      <c r="M19" s="18">
        <f>'نتائج الفصل الاول'!AF18</f>
        <v>1.1777777777777778</v>
      </c>
      <c r="N19" s="174">
        <f>RANK(M19,$M$7:$M$40,0)</f>
        <v>16</v>
      </c>
      <c r="O19" s="308"/>
      <c r="P19" s="309"/>
      <c r="Q19" s="311"/>
      <c r="R19" s="311"/>
      <c r="S19" s="17">
        <f>A19</f>
        <v>13</v>
      </c>
      <c r="T19" s="17" t="str">
        <f>B19</f>
        <v>مداح رؤوف</v>
      </c>
      <c r="U19" s="18">
        <f>'نتائج الفصل الثالث'!F18</f>
        <v>0</v>
      </c>
      <c r="V19" s="21">
        <f>'نتائج الفصل الثالث'!I18</f>
        <v>0</v>
      </c>
      <c r="W19" s="21">
        <f>'نتائج الفصل الثالث'!L18</f>
        <v>0</v>
      </c>
      <c r="X19" s="18">
        <f>'نتائج الفصل الثالث'!O18</f>
        <v>0</v>
      </c>
      <c r="Y19" s="21">
        <f>'نتائج الفصل الثالث'!R18</f>
        <v>0</v>
      </c>
      <c r="Z19" s="21">
        <f>'نتائج الفصل الثالث'!U18</f>
        <v>0</v>
      </c>
      <c r="AA19" s="18">
        <f>'نتائج الفصل الثالث'!X18</f>
        <v>0</v>
      </c>
      <c r="AB19" s="21">
        <f>'نتائج الفصل الثالث'!AA18</f>
        <v>0</v>
      </c>
      <c r="AC19" s="21">
        <f>'نتائج الفصل الثالث'!AD18</f>
        <v>0</v>
      </c>
      <c r="AD19" s="18">
        <f>'نتائج الفصل الثالث'!AE18</f>
        <v>0</v>
      </c>
      <c r="AE19" s="18">
        <f>'نتائج الفصل الثالث'!AF18</f>
        <v>0</v>
      </c>
      <c r="AF19" s="179">
        <f>RANK(AE19,$AE$7:$AE$40,0)</f>
        <v>1</v>
      </c>
      <c r="AG19" s="301"/>
      <c r="AH19" s="302"/>
    </row>
    <row r="20" spans="1:34" ht="15.75">
      <c r="A20" s="17">
        <f>معلومات!B19</f>
        <v>14</v>
      </c>
      <c r="B20" s="17" t="str">
        <f>معلومات!C19</f>
        <v>تفاح أحمد</v>
      </c>
      <c r="C20" s="18">
        <f>'نتائج الفصل الاول'!F19</f>
        <v>5.0999999999999996</v>
      </c>
      <c r="D20" s="34">
        <f>'نتائج الفصل الاول'!I19</f>
        <v>3.4</v>
      </c>
      <c r="E20" s="34">
        <f>'نتائج الفصل الاول'!L19</f>
        <v>2.2999999999999998</v>
      </c>
      <c r="F20" s="18">
        <f>'نتائج الفصل الاول'!O19</f>
        <v>0</v>
      </c>
      <c r="G20" s="34">
        <f>'نتائج الفصل الاول'!R19</f>
        <v>0</v>
      </c>
      <c r="H20" s="34">
        <f>'نتائج الفصل الاول'!U19</f>
        <v>0</v>
      </c>
      <c r="I20" s="18">
        <f>'نتائج الفصل الاول'!X19</f>
        <v>0</v>
      </c>
      <c r="J20" s="34">
        <f>'نتائج الفصل الاول'!AA19</f>
        <v>0</v>
      </c>
      <c r="K20" s="34">
        <f>'نتائج الفصل الاول'!AD19</f>
        <v>0</v>
      </c>
      <c r="L20" s="18">
        <f>'نتائج الفصل الاول'!AE19</f>
        <v>10.799999999999999</v>
      </c>
      <c r="M20" s="18">
        <f>'نتائج الفصل الاول'!AF19</f>
        <v>1.2</v>
      </c>
      <c r="N20" s="174">
        <f>RANK(M20,$M$7:$M$40,0)</f>
        <v>14</v>
      </c>
      <c r="O20" s="308"/>
      <c r="P20" s="309"/>
      <c r="Q20" s="311"/>
      <c r="R20" s="311"/>
      <c r="S20" s="17">
        <f>A20</f>
        <v>14</v>
      </c>
      <c r="T20" s="17" t="str">
        <f>B20</f>
        <v>تفاح أحمد</v>
      </c>
      <c r="U20" s="18">
        <f>'نتائج الفصل الثالث'!F19</f>
        <v>0</v>
      </c>
      <c r="V20" s="21">
        <f>'نتائج الفصل الثالث'!I19</f>
        <v>0</v>
      </c>
      <c r="W20" s="21">
        <f>'نتائج الفصل الثالث'!L19</f>
        <v>0</v>
      </c>
      <c r="X20" s="18">
        <f>'نتائج الفصل الثالث'!O19</f>
        <v>0</v>
      </c>
      <c r="Y20" s="21">
        <f>'نتائج الفصل الثالث'!R19</f>
        <v>0</v>
      </c>
      <c r="Z20" s="21">
        <f>'نتائج الفصل الثالث'!U19</f>
        <v>0</v>
      </c>
      <c r="AA20" s="18">
        <f>'نتائج الفصل الثالث'!X19</f>
        <v>0</v>
      </c>
      <c r="AB20" s="21">
        <f>'نتائج الفصل الثالث'!AA19</f>
        <v>0</v>
      </c>
      <c r="AC20" s="21">
        <f>'نتائج الفصل الثالث'!AD19</f>
        <v>0</v>
      </c>
      <c r="AD20" s="18">
        <f>'نتائج الفصل الثالث'!AE19</f>
        <v>0</v>
      </c>
      <c r="AE20" s="18">
        <f>'نتائج الفصل الثالث'!AF19</f>
        <v>0</v>
      </c>
      <c r="AF20" s="179">
        <f>RANK(AE20,$AE$7:$AE$40,0)</f>
        <v>1</v>
      </c>
      <c r="AG20" s="301"/>
      <c r="AH20" s="302"/>
    </row>
    <row r="21" spans="1:34" ht="15.75">
      <c r="A21" s="17">
        <f>معلومات!B20</f>
        <v>15</v>
      </c>
      <c r="B21" s="17" t="str">
        <f>معلومات!C20</f>
        <v xml:space="preserve">الشاوي غزيل </v>
      </c>
      <c r="C21" s="18">
        <f>'نتائج الفصل الاول'!F20</f>
        <v>5.9</v>
      </c>
      <c r="D21" s="34">
        <f>'نتائج الفصل الاول'!I20</f>
        <v>2</v>
      </c>
      <c r="E21" s="34">
        <f>'نتائج الفصل الاول'!L20</f>
        <v>1.8</v>
      </c>
      <c r="F21" s="18">
        <f>'نتائج الفصل الاول'!O20</f>
        <v>0</v>
      </c>
      <c r="G21" s="34">
        <f>'نتائج الفصل الاول'!R20</f>
        <v>0</v>
      </c>
      <c r="H21" s="34">
        <f>'نتائج الفصل الاول'!U20</f>
        <v>0</v>
      </c>
      <c r="I21" s="18">
        <f>'نتائج الفصل الاول'!X20</f>
        <v>0</v>
      </c>
      <c r="J21" s="34">
        <f>'نتائج الفصل الاول'!AA20</f>
        <v>0</v>
      </c>
      <c r="K21" s="34">
        <f>'نتائج الفصل الاول'!AD20</f>
        <v>0</v>
      </c>
      <c r="L21" s="18">
        <f>'نتائج الفصل الاول'!AE20</f>
        <v>9.6999999999999993</v>
      </c>
      <c r="M21" s="18">
        <f>'نتائج الفصل الاول'!AF20</f>
        <v>1.0777777777777777</v>
      </c>
      <c r="N21" s="174">
        <f>RANK(M21,$M$7:$M$40,0)</f>
        <v>22</v>
      </c>
      <c r="O21" s="308"/>
      <c r="P21" s="309"/>
      <c r="Q21" s="311"/>
      <c r="R21" s="311"/>
      <c r="S21" s="17">
        <f>A21</f>
        <v>15</v>
      </c>
      <c r="T21" s="17" t="str">
        <f>B21</f>
        <v xml:space="preserve">الشاوي غزيل </v>
      </c>
      <c r="U21" s="18">
        <f>'نتائج الفصل الثالث'!F20</f>
        <v>0</v>
      </c>
      <c r="V21" s="21">
        <f>'نتائج الفصل الثالث'!I20</f>
        <v>0</v>
      </c>
      <c r="W21" s="21">
        <f>'نتائج الفصل الثالث'!L20</f>
        <v>0</v>
      </c>
      <c r="X21" s="18">
        <f>'نتائج الفصل الثالث'!O20</f>
        <v>0</v>
      </c>
      <c r="Y21" s="21">
        <f>'نتائج الفصل الثالث'!R20</f>
        <v>0</v>
      </c>
      <c r="Z21" s="21">
        <f>'نتائج الفصل الثالث'!U20</f>
        <v>0</v>
      </c>
      <c r="AA21" s="18">
        <f>'نتائج الفصل الثالث'!X20</f>
        <v>0</v>
      </c>
      <c r="AB21" s="21">
        <f>'نتائج الفصل الثالث'!AA20</f>
        <v>0</v>
      </c>
      <c r="AC21" s="21">
        <f>'نتائج الفصل الثالث'!AD20</f>
        <v>0</v>
      </c>
      <c r="AD21" s="18">
        <f>'نتائج الفصل الثالث'!AE20</f>
        <v>0</v>
      </c>
      <c r="AE21" s="18">
        <f>'نتائج الفصل الثالث'!AF20</f>
        <v>0</v>
      </c>
      <c r="AF21" s="179">
        <f>RANK(AE21,$AE$7:$AE$40,0)</f>
        <v>1</v>
      </c>
      <c r="AG21" s="301"/>
      <c r="AH21" s="302"/>
    </row>
    <row r="22" spans="1:34" ht="15.75">
      <c r="A22" s="17">
        <f>معلومات!B21</f>
        <v>16</v>
      </c>
      <c r="B22" s="17" t="str">
        <f>معلومات!C21</f>
        <v xml:space="preserve">دوارة ناريمان ريمة </v>
      </c>
      <c r="C22" s="18">
        <f>'نتائج الفصل الاول'!F21</f>
        <v>5.6</v>
      </c>
      <c r="D22" s="34">
        <f>'نتائج الفصل الاول'!I21</f>
        <v>2.9</v>
      </c>
      <c r="E22" s="34">
        <f>'نتائج الفصل الاول'!L21</f>
        <v>1.8</v>
      </c>
      <c r="F22" s="18">
        <f>'نتائج الفصل الاول'!O21</f>
        <v>0</v>
      </c>
      <c r="G22" s="34">
        <f>'نتائج الفصل الاول'!R21</f>
        <v>0</v>
      </c>
      <c r="H22" s="34">
        <f>'نتائج الفصل الاول'!U21</f>
        <v>0</v>
      </c>
      <c r="I22" s="18">
        <f>'نتائج الفصل الاول'!X21</f>
        <v>0</v>
      </c>
      <c r="J22" s="34">
        <f>'نتائج الفصل الاول'!AA21</f>
        <v>0</v>
      </c>
      <c r="K22" s="34">
        <f>'نتائج الفصل الاول'!AD21</f>
        <v>0</v>
      </c>
      <c r="L22" s="18">
        <f>'نتائج الفصل الاول'!AE21</f>
        <v>10.3</v>
      </c>
      <c r="M22" s="18">
        <f>'نتائج الفصل الاول'!AF21</f>
        <v>1.1444444444444446</v>
      </c>
      <c r="N22" s="174">
        <f>RANK(M22,$M$7:$M$40,0)</f>
        <v>17</v>
      </c>
      <c r="O22" s="308"/>
      <c r="P22" s="309"/>
      <c r="Q22" s="311"/>
      <c r="R22" s="311"/>
      <c r="S22" s="17">
        <f>A22</f>
        <v>16</v>
      </c>
      <c r="T22" s="17" t="str">
        <f>B22</f>
        <v xml:space="preserve">دوارة ناريمان ريمة </v>
      </c>
      <c r="U22" s="18">
        <f>'نتائج الفصل الثالث'!F21</f>
        <v>0</v>
      </c>
      <c r="V22" s="21">
        <f>'نتائج الفصل الثالث'!I21</f>
        <v>0</v>
      </c>
      <c r="W22" s="21">
        <f>'نتائج الفصل الثالث'!L21</f>
        <v>0</v>
      </c>
      <c r="X22" s="18">
        <f>'نتائج الفصل الثالث'!O21</f>
        <v>0</v>
      </c>
      <c r="Y22" s="21">
        <f>'نتائج الفصل الثالث'!R21</f>
        <v>0</v>
      </c>
      <c r="Z22" s="21">
        <f>'نتائج الفصل الثالث'!U21</f>
        <v>0</v>
      </c>
      <c r="AA22" s="18">
        <f>'نتائج الفصل الثالث'!X21</f>
        <v>0</v>
      </c>
      <c r="AB22" s="21">
        <f>'نتائج الفصل الثالث'!AA21</f>
        <v>0</v>
      </c>
      <c r="AC22" s="21">
        <f>'نتائج الفصل الثالث'!AD21</f>
        <v>0</v>
      </c>
      <c r="AD22" s="18">
        <f>'نتائج الفصل الثالث'!AE21</f>
        <v>0</v>
      </c>
      <c r="AE22" s="18">
        <f>'نتائج الفصل الثالث'!AF21</f>
        <v>0</v>
      </c>
      <c r="AF22" s="179">
        <f>RANK(AE22,$AE$7:$AE$40,0)</f>
        <v>1</v>
      </c>
      <c r="AG22" s="301"/>
      <c r="AH22" s="302"/>
    </row>
    <row r="23" spans="1:34" ht="15.75">
      <c r="A23" s="17">
        <f>معلومات!B22</f>
        <v>17</v>
      </c>
      <c r="B23" s="17" t="str">
        <f>معلومات!C22</f>
        <v xml:space="preserve">عسلوني عائشة </v>
      </c>
      <c r="C23" s="18">
        <f>'نتائج الفصل الاول'!F22</f>
        <v>7.1</v>
      </c>
      <c r="D23" s="34">
        <f>'نتائج الفصل الاول'!I22</f>
        <v>4</v>
      </c>
      <c r="E23" s="34">
        <f>'نتائج الفصل الاول'!L22</f>
        <v>3.3</v>
      </c>
      <c r="F23" s="18">
        <f>'نتائج الفصل الاول'!O22</f>
        <v>0</v>
      </c>
      <c r="G23" s="34">
        <f>'نتائج الفصل الاول'!R22</f>
        <v>0</v>
      </c>
      <c r="H23" s="34">
        <f>'نتائج الفصل الاول'!U22</f>
        <v>0</v>
      </c>
      <c r="I23" s="18">
        <f>'نتائج الفصل الاول'!X22</f>
        <v>0</v>
      </c>
      <c r="J23" s="34">
        <f>'نتائج الفصل الاول'!AA22</f>
        <v>0</v>
      </c>
      <c r="K23" s="34">
        <f>'نتائج الفصل الاول'!AD22</f>
        <v>0</v>
      </c>
      <c r="L23" s="18">
        <f>'نتائج الفصل الاول'!AE22</f>
        <v>14.399999999999999</v>
      </c>
      <c r="M23" s="18">
        <f>'نتائج الفصل الاول'!AF22</f>
        <v>1.5999999999999999</v>
      </c>
      <c r="N23" s="174">
        <f>RANK(M23,$M$7:$M$40,0)</f>
        <v>1</v>
      </c>
      <c r="O23" s="308"/>
      <c r="P23" s="309"/>
      <c r="Q23" s="311"/>
      <c r="R23" s="311"/>
      <c r="S23" s="17">
        <f>A23</f>
        <v>17</v>
      </c>
      <c r="T23" s="17" t="str">
        <f>B23</f>
        <v xml:space="preserve">عسلوني عائشة </v>
      </c>
      <c r="U23" s="18">
        <f>'نتائج الفصل الثالث'!F22</f>
        <v>0</v>
      </c>
      <c r="V23" s="21">
        <f>'نتائج الفصل الثالث'!I22</f>
        <v>0</v>
      </c>
      <c r="W23" s="21">
        <f>'نتائج الفصل الثالث'!L22</f>
        <v>0</v>
      </c>
      <c r="X23" s="18">
        <f>'نتائج الفصل الثالث'!O22</f>
        <v>0</v>
      </c>
      <c r="Y23" s="21">
        <f>'نتائج الفصل الثالث'!R22</f>
        <v>0</v>
      </c>
      <c r="Z23" s="21">
        <f>'نتائج الفصل الثالث'!U22</f>
        <v>0</v>
      </c>
      <c r="AA23" s="18">
        <f>'نتائج الفصل الثالث'!X22</f>
        <v>0</v>
      </c>
      <c r="AB23" s="21">
        <f>'نتائج الفصل الثالث'!AA22</f>
        <v>0</v>
      </c>
      <c r="AC23" s="21">
        <f>'نتائج الفصل الثالث'!AD22</f>
        <v>0</v>
      </c>
      <c r="AD23" s="18">
        <f>'نتائج الفصل الثالث'!AE22</f>
        <v>0</v>
      </c>
      <c r="AE23" s="18">
        <f>'نتائج الفصل الثالث'!AF22</f>
        <v>0</v>
      </c>
      <c r="AF23" s="179">
        <f>RANK(AE23,$AE$7:$AE$40,0)</f>
        <v>1</v>
      </c>
      <c r="AG23" s="301"/>
      <c r="AH23" s="302"/>
    </row>
    <row r="24" spans="1:34" ht="15.75">
      <c r="A24" s="17">
        <f>معلومات!B23</f>
        <v>18</v>
      </c>
      <c r="B24" s="17" t="str">
        <f>معلومات!C23</f>
        <v>طريعة  وردة</v>
      </c>
      <c r="C24" s="18">
        <f>'نتائج الفصل الاول'!F23</f>
        <v>5.6</v>
      </c>
      <c r="D24" s="34">
        <f>'نتائج الفصل الاول'!I23</f>
        <v>3.9</v>
      </c>
      <c r="E24" s="34">
        <f>'نتائج الفصل الاول'!L23</f>
        <v>2.1</v>
      </c>
      <c r="F24" s="18">
        <f>'نتائج الفصل الاول'!O23</f>
        <v>0</v>
      </c>
      <c r="G24" s="34">
        <f>'نتائج الفصل الاول'!R23</f>
        <v>0</v>
      </c>
      <c r="H24" s="34">
        <f>'نتائج الفصل الاول'!U23</f>
        <v>0</v>
      </c>
      <c r="I24" s="18">
        <f>'نتائج الفصل الاول'!X23</f>
        <v>0</v>
      </c>
      <c r="J24" s="34">
        <f>'نتائج الفصل الاول'!AA23</f>
        <v>0</v>
      </c>
      <c r="K24" s="34">
        <f>'نتائج الفصل الاول'!AD23</f>
        <v>0</v>
      </c>
      <c r="L24" s="18">
        <f>'نتائج الفصل الاول'!AE23</f>
        <v>11.6</v>
      </c>
      <c r="M24" s="18">
        <f>'نتائج الفصل الاول'!AF23</f>
        <v>1.2888888888888888</v>
      </c>
      <c r="N24" s="174">
        <f>RANK(M24,$M$7:$M$40,0)</f>
        <v>11</v>
      </c>
      <c r="O24" s="308"/>
      <c r="P24" s="309"/>
      <c r="Q24" s="311"/>
      <c r="R24" s="311"/>
      <c r="S24" s="17">
        <f>A24</f>
        <v>18</v>
      </c>
      <c r="T24" s="17" t="str">
        <f>B24</f>
        <v>طريعة  وردة</v>
      </c>
      <c r="U24" s="18">
        <f>'نتائج الفصل الثالث'!F23</f>
        <v>0</v>
      </c>
      <c r="V24" s="21">
        <f>'نتائج الفصل الثالث'!I23</f>
        <v>0</v>
      </c>
      <c r="W24" s="21">
        <f>'نتائج الفصل الثالث'!L23</f>
        <v>0</v>
      </c>
      <c r="X24" s="18">
        <f>'نتائج الفصل الثالث'!O23</f>
        <v>0</v>
      </c>
      <c r="Y24" s="21">
        <f>'نتائج الفصل الثالث'!R23</f>
        <v>0</v>
      </c>
      <c r="Z24" s="21">
        <f>'نتائج الفصل الثالث'!U23</f>
        <v>0</v>
      </c>
      <c r="AA24" s="18">
        <f>'نتائج الفصل الثالث'!X23</f>
        <v>0</v>
      </c>
      <c r="AB24" s="21">
        <f>'نتائج الفصل الثالث'!AA23</f>
        <v>0</v>
      </c>
      <c r="AC24" s="21">
        <f>'نتائج الفصل الثالث'!AD23</f>
        <v>0</v>
      </c>
      <c r="AD24" s="18">
        <f>'نتائج الفصل الثالث'!AE23</f>
        <v>0</v>
      </c>
      <c r="AE24" s="18">
        <f>'نتائج الفصل الثالث'!AF23</f>
        <v>0</v>
      </c>
      <c r="AF24" s="179">
        <f>RANK(AE24,$AE$7:$AE$40,0)</f>
        <v>1</v>
      </c>
      <c r="AG24" s="301"/>
      <c r="AH24" s="302"/>
    </row>
    <row r="25" spans="1:34" ht="15.75">
      <c r="A25" s="17">
        <f>معلومات!B24</f>
        <v>19</v>
      </c>
      <c r="B25" s="17" t="str">
        <f>معلومات!C24</f>
        <v xml:space="preserve">مداح ياسمين </v>
      </c>
      <c r="C25" s="18">
        <f>'نتائج الفصل الاول'!F24</f>
        <v>4.9000000000000004</v>
      </c>
      <c r="D25" s="34">
        <f>'نتائج الفصل الاول'!I24</f>
        <v>3.3</v>
      </c>
      <c r="E25" s="34">
        <f>'نتائج الفصل الاول'!L24</f>
        <v>2.5</v>
      </c>
      <c r="F25" s="18">
        <f>'نتائج الفصل الاول'!O24</f>
        <v>0</v>
      </c>
      <c r="G25" s="34">
        <f>'نتائج الفصل الاول'!R24</f>
        <v>0</v>
      </c>
      <c r="H25" s="34">
        <f>'نتائج الفصل الاول'!U24</f>
        <v>0</v>
      </c>
      <c r="I25" s="18">
        <f>'نتائج الفصل الاول'!X24</f>
        <v>0</v>
      </c>
      <c r="J25" s="34">
        <f>'نتائج الفصل الاول'!AA24</f>
        <v>0</v>
      </c>
      <c r="K25" s="34">
        <f>'نتائج الفصل الاول'!AD24</f>
        <v>0</v>
      </c>
      <c r="L25" s="18">
        <f>'نتائج الفصل الاول'!AE24</f>
        <v>10.7</v>
      </c>
      <c r="M25" s="18">
        <f>'نتائج الفصل الاول'!AF24</f>
        <v>1.1888888888888889</v>
      </c>
      <c r="N25" s="174">
        <f>RANK(M25,$M$7:$M$40,0)</f>
        <v>15</v>
      </c>
      <c r="O25" s="308"/>
      <c r="P25" s="309"/>
      <c r="Q25" s="311"/>
      <c r="R25" s="311"/>
      <c r="S25" s="17">
        <f>A25</f>
        <v>19</v>
      </c>
      <c r="T25" s="17" t="str">
        <f>B25</f>
        <v xml:space="preserve">مداح ياسمين </v>
      </c>
      <c r="U25" s="18">
        <f>'نتائج الفصل الثالث'!F24</f>
        <v>0</v>
      </c>
      <c r="V25" s="21">
        <f>'نتائج الفصل الثالث'!I24</f>
        <v>0</v>
      </c>
      <c r="W25" s="21">
        <f>'نتائج الفصل الثالث'!L24</f>
        <v>0</v>
      </c>
      <c r="X25" s="18">
        <f>'نتائج الفصل الثالث'!O24</f>
        <v>0</v>
      </c>
      <c r="Y25" s="21">
        <f>'نتائج الفصل الثالث'!R24</f>
        <v>0</v>
      </c>
      <c r="Z25" s="21">
        <f>'نتائج الفصل الثالث'!U24</f>
        <v>0</v>
      </c>
      <c r="AA25" s="18">
        <f>'نتائج الفصل الثالث'!X24</f>
        <v>0</v>
      </c>
      <c r="AB25" s="21">
        <f>'نتائج الفصل الثالث'!AA24</f>
        <v>0</v>
      </c>
      <c r="AC25" s="21">
        <f>'نتائج الفصل الثالث'!AD24</f>
        <v>0</v>
      </c>
      <c r="AD25" s="18">
        <f>'نتائج الفصل الثالث'!AE24</f>
        <v>0</v>
      </c>
      <c r="AE25" s="18">
        <f>'نتائج الفصل الثالث'!AF24</f>
        <v>0</v>
      </c>
      <c r="AF25" s="179">
        <f>RANK(AE25,$AE$7:$AE$40,0)</f>
        <v>1</v>
      </c>
      <c r="AG25" s="301"/>
      <c r="AH25" s="302"/>
    </row>
    <row r="26" spans="1:34" ht="15.75">
      <c r="A26" s="17">
        <f>معلومات!B25</f>
        <v>20</v>
      </c>
      <c r="B26" s="17" t="str">
        <f>معلومات!C25</f>
        <v xml:space="preserve">شيبوط رؤى </v>
      </c>
      <c r="C26" s="18">
        <f>'نتائج الفصل الاول'!F25</f>
        <v>6.2</v>
      </c>
      <c r="D26" s="34">
        <f>'نتائج الفصل الاول'!I25</f>
        <v>3.4</v>
      </c>
      <c r="E26" s="34">
        <f>'نتائج الفصل الاول'!L25</f>
        <v>2.4</v>
      </c>
      <c r="F26" s="18">
        <f>'نتائج الفصل الاول'!O25</f>
        <v>0</v>
      </c>
      <c r="G26" s="34">
        <f>'نتائج الفصل الاول'!R25</f>
        <v>0</v>
      </c>
      <c r="H26" s="34">
        <f>'نتائج الفصل الاول'!U25</f>
        <v>0</v>
      </c>
      <c r="I26" s="18">
        <f>'نتائج الفصل الاول'!X25</f>
        <v>0</v>
      </c>
      <c r="J26" s="34">
        <f>'نتائج الفصل الاول'!AA25</f>
        <v>0</v>
      </c>
      <c r="K26" s="34">
        <f>'نتائج الفصل الاول'!AD25</f>
        <v>0</v>
      </c>
      <c r="L26" s="18">
        <f>'نتائج الفصل الاول'!AE25</f>
        <v>12</v>
      </c>
      <c r="M26" s="18">
        <f>'نتائج الفصل الاول'!AF25</f>
        <v>1.3333333333333333</v>
      </c>
      <c r="N26" s="174">
        <f>RANK(M26,$M$7:$M$40,0)</f>
        <v>9</v>
      </c>
      <c r="O26" s="308"/>
      <c r="P26" s="309"/>
      <c r="Q26" s="311"/>
      <c r="R26" s="311"/>
      <c r="S26" s="17">
        <f>A26</f>
        <v>20</v>
      </c>
      <c r="T26" s="17" t="str">
        <f>B26</f>
        <v xml:space="preserve">شيبوط رؤى </v>
      </c>
      <c r="U26" s="18">
        <f>'نتائج الفصل الثالث'!F25</f>
        <v>0</v>
      </c>
      <c r="V26" s="21">
        <f>'نتائج الفصل الثالث'!I25</f>
        <v>0</v>
      </c>
      <c r="W26" s="21">
        <f>'نتائج الفصل الثالث'!L25</f>
        <v>0</v>
      </c>
      <c r="X26" s="18">
        <f>'نتائج الفصل الثالث'!O25</f>
        <v>0</v>
      </c>
      <c r="Y26" s="21">
        <f>'نتائج الفصل الثالث'!R25</f>
        <v>0</v>
      </c>
      <c r="Z26" s="21">
        <f>'نتائج الفصل الثالث'!U25</f>
        <v>0</v>
      </c>
      <c r="AA26" s="18">
        <f>'نتائج الفصل الثالث'!X25</f>
        <v>0</v>
      </c>
      <c r="AB26" s="21">
        <f>'نتائج الفصل الثالث'!AA25</f>
        <v>0</v>
      </c>
      <c r="AC26" s="21">
        <f>'نتائج الفصل الثالث'!AD25</f>
        <v>0</v>
      </c>
      <c r="AD26" s="18">
        <f>'نتائج الفصل الثالث'!AE25</f>
        <v>0</v>
      </c>
      <c r="AE26" s="18">
        <f>'نتائج الفصل الثالث'!AF25</f>
        <v>0</v>
      </c>
      <c r="AF26" s="179">
        <f>RANK(AE26,$AE$7:$AE$40,0)</f>
        <v>1</v>
      </c>
      <c r="AG26" s="301"/>
      <c r="AH26" s="302"/>
    </row>
    <row r="27" spans="1:34" ht="15.75">
      <c r="A27" s="17">
        <f>معلومات!B26</f>
        <v>21</v>
      </c>
      <c r="B27" s="17" t="str">
        <f>معلومات!C26</f>
        <v>شواطح فريدة</v>
      </c>
      <c r="C27" s="18">
        <f>'نتائج الفصل الاول'!F26</f>
        <v>6.4</v>
      </c>
      <c r="D27" s="34">
        <f>'نتائج الفصل الاول'!I26</f>
        <v>3.9</v>
      </c>
      <c r="E27" s="34">
        <f>'نتائج الفصل الاول'!L26</f>
        <v>2.9</v>
      </c>
      <c r="F27" s="18">
        <f>'نتائج الفصل الاول'!O26</f>
        <v>0</v>
      </c>
      <c r="G27" s="34">
        <f>'نتائج الفصل الاول'!R26</f>
        <v>0</v>
      </c>
      <c r="H27" s="34">
        <f>'نتائج الفصل الاول'!U26</f>
        <v>0</v>
      </c>
      <c r="I27" s="18">
        <f>'نتائج الفصل الاول'!X26</f>
        <v>0</v>
      </c>
      <c r="J27" s="34">
        <f>'نتائج الفصل الاول'!AA26</f>
        <v>0</v>
      </c>
      <c r="K27" s="34">
        <f>'نتائج الفصل الاول'!AD26</f>
        <v>0</v>
      </c>
      <c r="L27" s="18">
        <f>'نتائج الفصل الاول'!AE26</f>
        <v>13.2</v>
      </c>
      <c r="M27" s="18">
        <f>'نتائج الفصل الاول'!AF26</f>
        <v>1.4666666666666666</v>
      </c>
      <c r="N27" s="174">
        <f>RANK(M27,$M$7:$M$40,0)</f>
        <v>6</v>
      </c>
      <c r="O27" s="308"/>
      <c r="P27" s="309"/>
      <c r="Q27" s="311"/>
      <c r="R27" s="311"/>
      <c r="S27" s="17">
        <f>A27</f>
        <v>21</v>
      </c>
      <c r="T27" s="17" t="str">
        <f>B27</f>
        <v>شواطح فريدة</v>
      </c>
      <c r="U27" s="18">
        <f>'نتائج الفصل الثالث'!F26</f>
        <v>0</v>
      </c>
      <c r="V27" s="21">
        <f>'نتائج الفصل الثالث'!I26</f>
        <v>0</v>
      </c>
      <c r="W27" s="21">
        <f>'نتائج الفصل الثالث'!L26</f>
        <v>0</v>
      </c>
      <c r="X27" s="18">
        <f>'نتائج الفصل الثالث'!O26</f>
        <v>0</v>
      </c>
      <c r="Y27" s="21">
        <f>'نتائج الفصل الثالث'!R26</f>
        <v>0</v>
      </c>
      <c r="Z27" s="21">
        <f>'نتائج الفصل الثالث'!U26</f>
        <v>0</v>
      </c>
      <c r="AA27" s="18">
        <f>'نتائج الفصل الثالث'!X26</f>
        <v>0</v>
      </c>
      <c r="AB27" s="21">
        <f>'نتائج الفصل الثالث'!AA26</f>
        <v>0</v>
      </c>
      <c r="AC27" s="21">
        <f>'نتائج الفصل الثالث'!AD26</f>
        <v>0</v>
      </c>
      <c r="AD27" s="18">
        <f>'نتائج الفصل الثالث'!AE26</f>
        <v>0</v>
      </c>
      <c r="AE27" s="18">
        <f>'نتائج الفصل الثالث'!AF26</f>
        <v>0</v>
      </c>
      <c r="AF27" s="179">
        <f>RANK(AE27,$AE$7:$AE$40,0)</f>
        <v>1</v>
      </c>
      <c r="AG27" s="301"/>
      <c r="AH27" s="302"/>
    </row>
    <row r="28" spans="1:34" ht="15.75">
      <c r="A28" s="17">
        <f>معلومات!B27</f>
        <v>22</v>
      </c>
      <c r="B28" s="17" t="str">
        <f>معلومات!C27</f>
        <v>دعلوس الغالية</v>
      </c>
      <c r="C28" s="18">
        <f>'نتائج الفصل الاول'!F27</f>
        <v>5.4</v>
      </c>
      <c r="D28" s="34">
        <f>'نتائج الفصل الاول'!I27</f>
        <v>2.2000000000000002</v>
      </c>
      <c r="E28" s="34">
        <f>'نتائج الفصل الاول'!L27</f>
        <v>1.9</v>
      </c>
      <c r="F28" s="18">
        <f>'نتائج الفصل الاول'!O27</f>
        <v>0</v>
      </c>
      <c r="G28" s="34">
        <f>'نتائج الفصل الاول'!R27</f>
        <v>0</v>
      </c>
      <c r="H28" s="34">
        <f>'نتائج الفصل الاول'!U27</f>
        <v>0</v>
      </c>
      <c r="I28" s="18">
        <f>'نتائج الفصل الاول'!X27</f>
        <v>0</v>
      </c>
      <c r="J28" s="34">
        <f>'نتائج الفصل الاول'!AA27</f>
        <v>0</v>
      </c>
      <c r="K28" s="34">
        <f>'نتائج الفصل الاول'!AD27</f>
        <v>0</v>
      </c>
      <c r="L28" s="18">
        <f>'نتائج الفصل الاول'!AE27</f>
        <v>9.5</v>
      </c>
      <c r="M28" s="18">
        <f>'نتائج الفصل الاول'!AF27</f>
        <v>1.0555555555555556</v>
      </c>
      <c r="N28" s="174">
        <f>RANK(M28,$M$7:$M$40,0)</f>
        <v>24</v>
      </c>
      <c r="O28" s="308"/>
      <c r="P28" s="309"/>
      <c r="Q28" s="311"/>
      <c r="R28" s="311"/>
      <c r="S28" s="17">
        <f>A28</f>
        <v>22</v>
      </c>
      <c r="T28" s="17" t="str">
        <f>B28</f>
        <v>دعلوس الغالية</v>
      </c>
      <c r="U28" s="18">
        <f>'نتائج الفصل الثالث'!F27</f>
        <v>0</v>
      </c>
      <c r="V28" s="21">
        <f>'نتائج الفصل الثالث'!I27</f>
        <v>0</v>
      </c>
      <c r="W28" s="21">
        <f>'نتائج الفصل الثالث'!L27</f>
        <v>0</v>
      </c>
      <c r="X28" s="18">
        <f>'نتائج الفصل الثالث'!O27</f>
        <v>0</v>
      </c>
      <c r="Y28" s="21">
        <f>'نتائج الفصل الثالث'!R27</f>
        <v>0</v>
      </c>
      <c r="Z28" s="21">
        <f>'نتائج الفصل الثالث'!U27</f>
        <v>0</v>
      </c>
      <c r="AA28" s="18">
        <f>'نتائج الفصل الثالث'!X27</f>
        <v>0</v>
      </c>
      <c r="AB28" s="21">
        <f>'نتائج الفصل الثالث'!AA27</f>
        <v>0</v>
      </c>
      <c r="AC28" s="21">
        <f>'نتائج الفصل الثالث'!AD27</f>
        <v>0</v>
      </c>
      <c r="AD28" s="18">
        <f>'نتائج الفصل الثالث'!AE27</f>
        <v>0</v>
      </c>
      <c r="AE28" s="18">
        <f>'نتائج الفصل الثالث'!AF27</f>
        <v>0</v>
      </c>
      <c r="AF28" s="179">
        <f>RANK(AE28,$AE$7:$AE$40,0)</f>
        <v>1</v>
      </c>
      <c r="AG28" s="301"/>
      <c r="AH28" s="302"/>
    </row>
    <row r="29" spans="1:34" ht="15.75">
      <c r="A29" s="17">
        <f>معلومات!B28</f>
        <v>23</v>
      </c>
      <c r="B29" s="17" t="str">
        <f>معلومات!C28</f>
        <v>لحول آلاء كوثر</v>
      </c>
      <c r="C29" s="18">
        <f>'نتائج الفصل الاول'!F28</f>
        <v>7.1</v>
      </c>
      <c r="D29" s="34">
        <f>'نتائج الفصل الاول'!I28</f>
        <v>3.8</v>
      </c>
      <c r="E29" s="34">
        <f>'نتائج الفصل الاول'!L28</f>
        <v>3.1</v>
      </c>
      <c r="F29" s="18">
        <f>'نتائج الفصل الاول'!O28</f>
        <v>0</v>
      </c>
      <c r="G29" s="34">
        <f>'نتائج الفصل الاول'!R28</f>
        <v>0</v>
      </c>
      <c r="H29" s="34">
        <f>'نتائج الفصل الاول'!U28</f>
        <v>0</v>
      </c>
      <c r="I29" s="18">
        <f>'نتائج الفصل الاول'!X28</f>
        <v>0</v>
      </c>
      <c r="J29" s="34">
        <f>'نتائج الفصل الاول'!AA28</f>
        <v>0</v>
      </c>
      <c r="K29" s="34">
        <f>'نتائج الفصل الاول'!AD28</f>
        <v>0</v>
      </c>
      <c r="L29" s="18">
        <f>'نتائج الفصل الاول'!AE28</f>
        <v>14</v>
      </c>
      <c r="M29" s="18">
        <f>'نتائج الفصل الاول'!AF28</f>
        <v>1.5555555555555556</v>
      </c>
      <c r="N29" s="174">
        <f>RANK(M29,$M$7:$M$40,0)</f>
        <v>3</v>
      </c>
      <c r="O29" s="308"/>
      <c r="P29" s="309"/>
      <c r="Q29" s="311"/>
      <c r="R29" s="311"/>
      <c r="S29" s="17">
        <f>A29</f>
        <v>23</v>
      </c>
      <c r="T29" s="17" t="str">
        <f>B29</f>
        <v>لحول آلاء كوثر</v>
      </c>
      <c r="U29" s="18">
        <f>'نتائج الفصل الثالث'!F28</f>
        <v>0</v>
      </c>
      <c r="V29" s="21">
        <f>'نتائج الفصل الثالث'!I28</f>
        <v>0</v>
      </c>
      <c r="W29" s="21">
        <f>'نتائج الفصل الثالث'!L28</f>
        <v>0</v>
      </c>
      <c r="X29" s="18">
        <f>'نتائج الفصل الثالث'!O28</f>
        <v>0</v>
      </c>
      <c r="Y29" s="21">
        <f>'نتائج الفصل الثالث'!R28</f>
        <v>0</v>
      </c>
      <c r="Z29" s="21">
        <f>'نتائج الفصل الثالث'!U28</f>
        <v>0</v>
      </c>
      <c r="AA29" s="18">
        <f>'نتائج الفصل الثالث'!X28</f>
        <v>0</v>
      </c>
      <c r="AB29" s="21">
        <f>'نتائج الفصل الثالث'!AA28</f>
        <v>0</v>
      </c>
      <c r="AC29" s="21">
        <f>'نتائج الفصل الثالث'!AD28</f>
        <v>0</v>
      </c>
      <c r="AD29" s="18">
        <f>'نتائج الفصل الثالث'!AE28</f>
        <v>0</v>
      </c>
      <c r="AE29" s="18">
        <f>'نتائج الفصل الثالث'!AF28</f>
        <v>0</v>
      </c>
      <c r="AF29" s="179">
        <f>RANK(AE29,$AE$7:$AE$40,0)</f>
        <v>1</v>
      </c>
      <c r="AG29" s="301"/>
      <c r="AH29" s="302"/>
    </row>
    <row r="30" spans="1:34" ht="15.75">
      <c r="A30" s="17">
        <f>معلومات!B29</f>
        <v>24</v>
      </c>
      <c r="B30" s="17" t="str">
        <f>معلومات!C29</f>
        <v>حيرش أميمة وصال</v>
      </c>
      <c r="C30" s="18">
        <f>'نتائج الفصل الاول'!F29</f>
        <v>5.8</v>
      </c>
      <c r="D30" s="34">
        <f>'نتائج الفصل الاول'!I29</f>
        <v>2.9</v>
      </c>
      <c r="E30" s="34">
        <f>'نتائج الفصل الاول'!L29</f>
        <v>2.1</v>
      </c>
      <c r="F30" s="18">
        <f>'نتائج الفصل الاول'!O29</f>
        <v>0</v>
      </c>
      <c r="G30" s="34">
        <f>'نتائج الفصل الاول'!R29</f>
        <v>0</v>
      </c>
      <c r="H30" s="34">
        <f>'نتائج الفصل الاول'!U29</f>
        <v>0</v>
      </c>
      <c r="I30" s="18">
        <f>'نتائج الفصل الاول'!X29</f>
        <v>0</v>
      </c>
      <c r="J30" s="34">
        <f>'نتائج الفصل الاول'!AA29</f>
        <v>0</v>
      </c>
      <c r="K30" s="34">
        <f>'نتائج الفصل الاول'!AD29</f>
        <v>0</v>
      </c>
      <c r="L30" s="18">
        <f>'نتائج الفصل الاول'!AE29</f>
        <v>10.8</v>
      </c>
      <c r="M30" s="18">
        <f>'نتائج الفصل الاول'!AF29</f>
        <v>1.2000000000000002</v>
      </c>
      <c r="N30" s="174">
        <f>RANK(M30,$M$7:$M$40,0)</f>
        <v>13</v>
      </c>
      <c r="O30" s="308"/>
      <c r="P30" s="309"/>
      <c r="Q30" s="311"/>
      <c r="R30" s="311"/>
      <c r="S30" s="17">
        <f>A30</f>
        <v>24</v>
      </c>
      <c r="T30" s="17" t="str">
        <f>B30</f>
        <v>حيرش أميمة وصال</v>
      </c>
      <c r="U30" s="18">
        <f>'نتائج الفصل الثالث'!F29</f>
        <v>0</v>
      </c>
      <c r="V30" s="21">
        <f>'نتائج الفصل الثالث'!I29</f>
        <v>0</v>
      </c>
      <c r="W30" s="21">
        <f>'نتائج الفصل الثالث'!L29</f>
        <v>0</v>
      </c>
      <c r="X30" s="18">
        <f>'نتائج الفصل الثالث'!O29</f>
        <v>0</v>
      </c>
      <c r="Y30" s="21">
        <f>'نتائج الفصل الثالث'!R29</f>
        <v>0</v>
      </c>
      <c r="Z30" s="21">
        <f>'نتائج الفصل الثالث'!U29</f>
        <v>0</v>
      </c>
      <c r="AA30" s="18">
        <f>'نتائج الفصل الثالث'!X29</f>
        <v>0</v>
      </c>
      <c r="AB30" s="21">
        <f>'نتائج الفصل الثالث'!AA29</f>
        <v>0</v>
      </c>
      <c r="AC30" s="21">
        <f>'نتائج الفصل الثالث'!AD29</f>
        <v>0</v>
      </c>
      <c r="AD30" s="18">
        <f>'نتائج الفصل الثالث'!AE29</f>
        <v>0</v>
      </c>
      <c r="AE30" s="18">
        <f>'نتائج الفصل الثالث'!AF29</f>
        <v>0</v>
      </c>
      <c r="AF30" s="179">
        <f>RANK(AE30,$AE$7:$AE$40,0)</f>
        <v>1</v>
      </c>
      <c r="AG30" s="301"/>
      <c r="AH30" s="302"/>
    </row>
    <row r="31" spans="1:34" ht="15.75">
      <c r="A31" s="17">
        <f>معلومات!B30</f>
        <v>25</v>
      </c>
      <c r="B31" s="17" t="str">
        <f>معلومات!C30</f>
        <v xml:space="preserve">سليماني أميمة </v>
      </c>
      <c r="C31" s="18">
        <f>'نتائج الفصل الاول'!F30</f>
        <v>4.2</v>
      </c>
      <c r="D31" s="34">
        <f>'نتائج الفصل الاول'!I30</f>
        <v>2</v>
      </c>
      <c r="E31" s="34">
        <f>'نتائج الفصل الاول'!L30</f>
        <v>1.8</v>
      </c>
      <c r="F31" s="18">
        <f>'نتائج الفصل الاول'!O30</f>
        <v>0</v>
      </c>
      <c r="G31" s="34">
        <f>'نتائج الفصل الاول'!R30</f>
        <v>0</v>
      </c>
      <c r="H31" s="34">
        <f>'نتائج الفصل الاول'!U30</f>
        <v>0</v>
      </c>
      <c r="I31" s="18">
        <f>'نتائج الفصل الاول'!X30</f>
        <v>0</v>
      </c>
      <c r="J31" s="34">
        <f>'نتائج الفصل الاول'!AA30</f>
        <v>0</v>
      </c>
      <c r="K31" s="34">
        <f>'نتائج الفصل الاول'!AD30</f>
        <v>0</v>
      </c>
      <c r="L31" s="18">
        <f>'نتائج الفصل الاول'!AE30</f>
        <v>8</v>
      </c>
      <c r="M31" s="18">
        <f>'نتائج الفصل الاول'!AF30</f>
        <v>0.88888888888888884</v>
      </c>
      <c r="N31" s="174">
        <f>RANK(M31,$M$7:$M$40,0)</f>
        <v>30</v>
      </c>
      <c r="O31" s="308"/>
      <c r="P31" s="309"/>
      <c r="Q31" s="311"/>
      <c r="R31" s="311"/>
      <c r="S31" s="17">
        <f>A31</f>
        <v>25</v>
      </c>
      <c r="T31" s="17" t="str">
        <f>B31</f>
        <v xml:space="preserve">سليماني أميمة </v>
      </c>
      <c r="U31" s="18">
        <f>'نتائج الفصل الثالث'!F30</f>
        <v>0</v>
      </c>
      <c r="V31" s="21">
        <f>'نتائج الفصل الثالث'!I30</f>
        <v>0</v>
      </c>
      <c r="W31" s="21">
        <f>'نتائج الفصل الثالث'!L30</f>
        <v>0</v>
      </c>
      <c r="X31" s="18">
        <f>'نتائج الفصل الثالث'!O30</f>
        <v>0</v>
      </c>
      <c r="Y31" s="21">
        <f>'نتائج الفصل الثالث'!R30</f>
        <v>0</v>
      </c>
      <c r="Z31" s="21">
        <f>'نتائج الفصل الثالث'!U30</f>
        <v>0</v>
      </c>
      <c r="AA31" s="18">
        <f>'نتائج الفصل الثالث'!X30</f>
        <v>0</v>
      </c>
      <c r="AB31" s="21">
        <f>'نتائج الفصل الثالث'!AA30</f>
        <v>0</v>
      </c>
      <c r="AC31" s="21">
        <f>'نتائج الفصل الثالث'!AD30</f>
        <v>0</v>
      </c>
      <c r="AD31" s="18">
        <f>'نتائج الفصل الثالث'!AE30</f>
        <v>0</v>
      </c>
      <c r="AE31" s="18">
        <f>'نتائج الفصل الثالث'!AF30</f>
        <v>0</v>
      </c>
      <c r="AF31" s="179">
        <f>RANK(AE31,$AE$7:$AE$40,0)</f>
        <v>1</v>
      </c>
      <c r="AG31" s="301"/>
      <c r="AH31" s="302"/>
    </row>
    <row r="32" spans="1:34" ht="15.75">
      <c r="A32" s="17">
        <f>معلومات!B31</f>
        <v>26</v>
      </c>
      <c r="B32" s="17" t="str">
        <f>معلومات!C31</f>
        <v>خديوي ريم</v>
      </c>
      <c r="C32" s="18">
        <f>'نتائج الفصل الاول'!F31</f>
        <v>6.4</v>
      </c>
      <c r="D32" s="34">
        <f>'نتائج الفصل الاول'!I31</f>
        <v>3.7</v>
      </c>
      <c r="E32" s="34">
        <f>'نتائج الفصل الاول'!L31</f>
        <v>3</v>
      </c>
      <c r="F32" s="18">
        <f>'نتائج الفصل الاول'!O31</f>
        <v>0</v>
      </c>
      <c r="G32" s="34">
        <f>'نتائج الفصل الاول'!R31</f>
        <v>0</v>
      </c>
      <c r="H32" s="34">
        <f>'نتائج الفصل الاول'!U31</f>
        <v>0</v>
      </c>
      <c r="I32" s="18">
        <f>'نتائج الفصل الاول'!X31</f>
        <v>0</v>
      </c>
      <c r="J32" s="34">
        <f>'نتائج الفصل الاول'!AA31</f>
        <v>0</v>
      </c>
      <c r="K32" s="34">
        <f>'نتائج الفصل الاول'!AD31</f>
        <v>0</v>
      </c>
      <c r="L32" s="18">
        <f>'نتائج الفصل الاول'!AE31</f>
        <v>13.100000000000001</v>
      </c>
      <c r="M32" s="18">
        <f>'نتائج الفصل الاول'!AF31</f>
        <v>1.4555555555555557</v>
      </c>
      <c r="N32" s="174">
        <f>RANK(M32,$M$7:$M$40,0)</f>
        <v>7</v>
      </c>
      <c r="O32" s="308"/>
      <c r="P32" s="309"/>
      <c r="Q32" s="311"/>
      <c r="R32" s="311"/>
      <c r="S32" s="17">
        <f>A32</f>
        <v>26</v>
      </c>
      <c r="T32" s="17" t="str">
        <f>B32</f>
        <v>خديوي ريم</v>
      </c>
      <c r="U32" s="18">
        <f>'نتائج الفصل الثالث'!F31</f>
        <v>0</v>
      </c>
      <c r="V32" s="21">
        <f>'نتائج الفصل الثالث'!I31</f>
        <v>0</v>
      </c>
      <c r="W32" s="21">
        <f>'نتائج الفصل الثالث'!L31</f>
        <v>0</v>
      </c>
      <c r="X32" s="18">
        <f>'نتائج الفصل الثالث'!O31</f>
        <v>0</v>
      </c>
      <c r="Y32" s="21">
        <f>'نتائج الفصل الثالث'!R31</f>
        <v>0</v>
      </c>
      <c r="Z32" s="21">
        <f>'نتائج الفصل الثالث'!U31</f>
        <v>0</v>
      </c>
      <c r="AA32" s="18">
        <f>'نتائج الفصل الثالث'!X31</f>
        <v>0</v>
      </c>
      <c r="AB32" s="21">
        <f>'نتائج الفصل الثالث'!AA31</f>
        <v>0</v>
      </c>
      <c r="AC32" s="21">
        <f>'نتائج الفصل الثالث'!AD31</f>
        <v>0</v>
      </c>
      <c r="AD32" s="18">
        <f>'نتائج الفصل الثالث'!AE31</f>
        <v>0</v>
      </c>
      <c r="AE32" s="18">
        <f>'نتائج الفصل الثالث'!AF31</f>
        <v>0</v>
      </c>
      <c r="AF32" s="179">
        <f>RANK(AE32,$AE$7:$AE$40,0)</f>
        <v>1</v>
      </c>
      <c r="AG32" s="301"/>
      <c r="AH32" s="302"/>
    </row>
    <row r="33" spans="1:34" ht="15.75">
      <c r="A33" s="17">
        <f>معلومات!B32</f>
        <v>27</v>
      </c>
      <c r="B33" s="17" t="str">
        <f>معلومات!C32</f>
        <v>عالب نورالهدى</v>
      </c>
      <c r="C33" s="18">
        <f>'نتائج الفصل الاول'!F32</f>
        <v>6</v>
      </c>
      <c r="D33" s="34">
        <f>'نتائج الفصل الاول'!I32</f>
        <v>3.9</v>
      </c>
      <c r="E33" s="34">
        <f>'نتائج الفصل الاول'!L32</f>
        <v>2.5</v>
      </c>
      <c r="F33" s="18">
        <f>'نتائج الفصل الاول'!O32</f>
        <v>0</v>
      </c>
      <c r="G33" s="34">
        <f>'نتائج الفصل الاول'!R32</f>
        <v>0</v>
      </c>
      <c r="H33" s="34">
        <f>'نتائج الفصل الاول'!U32</f>
        <v>0</v>
      </c>
      <c r="I33" s="18">
        <f>'نتائج الفصل الاول'!X32</f>
        <v>0</v>
      </c>
      <c r="J33" s="34">
        <f>'نتائج الفصل الاول'!AA32</f>
        <v>0</v>
      </c>
      <c r="K33" s="34">
        <f>'نتائج الفصل الاول'!AD32</f>
        <v>0</v>
      </c>
      <c r="L33" s="18">
        <f>'نتائج الفصل الاول'!AE32</f>
        <v>12.4</v>
      </c>
      <c r="M33" s="18">
        <f>'نتائج الفصل الاول'!AF32</f>
        <v>1.3777777777777778</v>
      </c>
      <c r="N33" s="174">
        <f>RANK(M33,$M$7:$M$40,0)</f>
        <v>8</v>
      </c>
      <c r="O33" s="308"/>
      <c r="P33" s="309"/>
      <c r="Q33" s="311"/>
      <c r="R33" s="311"/>
      <c r="S33" s="17">
        <f>A33</f>
        <v>27</v>
      </c>
      <c r="T33" s="17" t="str">
        <f>B33</f>
        <v>عالب نورالهدى</v>
      </c>
      <c r="U33" s="18">
        <f>'نتائج الفصل الثالث'!F32</f>
        <v>0</v>
      </c>
      <c r="V33" s="21">
        <f>'نتائج الفصل الثالث'!I32</f>
        <v>0</v>
      </c>
      <c r="W33" s="21">
        <f>'نتائج الفصل الثالث'!L32</f>
        <v>0</v>
      </c>
      <c r="X33" s="18">
        <f>'نتائج الفصل الثالث'!O32</f>
        <v>0</v>
      </c>
      <c r="Y33" s="21">
        <f>'نتائج الفصل الثالث'!R32</f>
        <v>0</v>
      </c>
      <c r="Z33" s="21">
        <f>'نتائج الفصل الثالث'!U32</f>
        <v>0</v>
      </c>
      <c r="AA33" s="18">
        <f>'نتائج الفصل الثالث'!X32</f>
        <v>0</v>
      </c>
      <c r="AB33" s="21">
        <f>'نتائج الفصل الثالث'!AA32</f>
        <v>0</v>
      </c>
      <c r="AC33" s="21">
        <f>'نتائج الفصل الثالث'!AD32</f>
        <v>0</v>
      </c>
      <c r="AD33" s="18">
        <f>'نتائج الفصل الثالث'!AE32</f>
        <v>0</v>
      </c>
      <c r="AE33" s="18">
        <f>'نتائج الفصل الثالث'!AF32</f>
        <v>0</v>
      </c>
      <c r="AF33" s="179">
        <f>RANK(AE33,$AE$7:$AE$40,0)</f>
        <v>1</v>
      </c>
      <c r="AG33" s="301"/>
      <c r="AH33" s="302"/>
    </row>
    <row r="34" spans="1:34" ht="15.75">
      <c r="A34" s="17">
        <f>معلومات!B33</f>
        <v>28</v>
      </c>
      <c r="B34" s="17" t="str">
        <f>معلومات!C33</f>
        <v>زهار امينة</v>
      </c>
      <c r="C34" s="18">
        <f>'نتائج الفصل الاول'!F33</f>
        <v>3.4</v>
      </c>
      <c r="D34" s="34">
        <f>'نتائج الفصل الاول'!I33</f>
        <v>1.7</v>
      </c>
      <c r="E34" s="34">
        <f>'نتائج الفصل الاول'!L33</f>
        <v>1.8</v>
      </c>
      <c r="F34" s="18">
        <f>'نتائج الفصل الاول'!O33</f>
        <v>0</v>
      </c>
      <c r="G34" s="34">
        <f>'نتائج الفصل الاول'!R33</f>
        <v>0</v>
      </c>
      <c r="H34" s="34">
        <f>'نتائج الفصل الاول'!U33</f>
        <v>0</v>
      </c>
      <c r="I34" s="18">
        <f>'نتائج الفصل الاول'!X33</f>
        <v>0</v>
      </c>
      <c r="J34" s="34">
        <f>'نتائج الفصل الاول'!AA33</f>
        <v>0</v>
      </c>
      <c r="K34" s="34">
        <f>'نتائج الفصل الاول'!AD33</f>
        <v>0</v>
      </c>
      <c r="L34" s="18">
        <f>'نتائج الفصل الاول'!AE33</f>
        <v>6.9</v>
      </c>
      <c r="M34" s="18">
        <f>'نتائج الفصل الاول'!AF33</f>
        <v>0.76666666666666672</v>
      </c>
      <c r="N34" s="174">
        <f>RANK(M34,$M$7:$M$40,0)</f>
        <v>33</v>
      </c>
      <c r="O34" s="308"/>
      <c r="P34" s="309"/>
      <c r="Q34" s="311"/>
      <c r="R34" s="311"/>
      <c r="S34" s="17">
        <f>A34</f>
        <v>28</v>
      </c>
      <c r="T34" s="17" t="str">
        <f>B34</f>
        <v>زهار امينة</v>
      </c>
      <c r="U34" s="18">
        <f>'نتائج الفصل الثالث'!F33</f>
        <v>0</v>
      </c>
      <c r="V34" s="21">
        <f>'نتائج الفصل الثالث'!I33</f>
        <v>0</v>
      </c>
      <c r="W34" s="21">
        <f>'نتائج الفصل الثالث'!L33</f>
        <v>0</v>
      </c>
      <c r="X34" s="18">
        <f>'نتائج الفصل الثالث'!O33</f>
        <v>0</v>
      </c>
      <c r="Y34" s="21">
        <f>'نتائج الفصل الثالث'!R33</f>
        <v>0</v>
      </c>
      <c r="Z34" s="21">
        <f>'نتائج الفصل الثالث'!U33</f>
        <v>0</v>
      </c>
      <c r="AA34" s="18">
        <f>'نتائج الفصل الثالث'!X33</f>
        <v>0</v>
      </c>
      <c r="AB34" s="21">
        <f>'نتائج الفصل الثالث'!AA33</f>
        <v>0</v>
      </c>
      <c r="AC34" s="21">
        <f>'نتائج الفصل الثالث'!AD33</f>
        <v>0</v>
      </c>
      <c r="AD34" s="18">
        <f>'نتائج الفصل الثالث'!AE33</f>
        <v>0</v>
      </c>
      <c r="AE34" s="18">
        <f>'نتائج الفصل الثالث'!AF33</f>
        <v>0</v>
      </c>
      <c r="AF34" s="179">
        <f>RANK(AE34,$AE$7:$AE$40,0)</f>
        <v>1</v>
      </c>
      <c r="AG34" s="301"/>
      <c r="AH34" s="302"/>
    </row>
    <row r="35" spans="1:34" ht="15.75">
      <c r="A35" s="17">
        <f>معلومات!B34</f>
        <v>29</v>
      </c>
      <c r="B35" s="17" t="str">
        <f>معلومات!C34</f>
        <v>خذير حليمة</v>
      </c>
      <c r="C35" s="18">
        <f>'نتائج الفصل الاول'!F34</f>
        <v>4.9000000000000004</v>
      </c>
      <c r="D35" s="34">
        <f>'نتائج الفصل الاول'!I34</f>
        <v>1.4</v>
      </c>
      <c r="E35" s="34">
        <f>'نتائج الفصل الاول'!L34</f>
        <v>1.8</v>
      </c>
      <c r="F35" s="18">
        <f>'نتائج الفصل الاول'!O34</f>
        <v>0</v>
      </c>
      <c r="G35" s="34">
        <f>'نتائج الفصل الاول'!R34</f>
        <v>0</v>
      </c>
      <c r="H35" s="34">
        <f>'نتائج الفصل الاول'!U34</f>
        <v>0</v>
      </c>
      <c r="I35" s="18">
        <f>'نتائج الفصل الاول'!X34</f>
        <v>0</v>
      </c>
      <c r="J35" s="34">
        <f>'نتائج الفصل الاول'!AA34</f>
        <v>0</v>
      </c>
      <c r="K35" s="34">
        <f>'نتائج الفصل الاول'!AD34</f>
        <v>0</v>
      </c>
      <c r="L35" s="18">
        <f>'نتائج الفصل الاول'!AE34</f>
        <v>8.1000000000000014</v>
      </c>
      <c r="M35" s="18">
        <f>'نتائج الفصل الاول'!AF34</f>
        <v>0.90000000000000013</v>
      </c>
      <c r="N35" s="174">
        <f>RANK(M35,$M$7:$M$40,0)</f>
        <v>29</v>
      </c>
      <c r="O35" s="308"/>
      <c r="P35" s="309"/>
      <c r="Q35" s="311"/>
      <c r="R35" s="311"/>
      <c r="S35" s="17">
        <f>A35</f>
        <v>29</v>
      </c>
      <c r="T35" s="17" t="str">
        <f>B35</f>
        <v>خذير حليمة</v>
      </c>
      <c r="U35" s="18">
        <f>'نتائج الفصل الثالث'!F34</f>
        <v>0</v>
      </c>
      <c r="V35" s="21">
        <f>'نتائج الفصل الثالث'!I34</f>
        <v>0</v>
      </c>
      <c r="W35" s="21">
        <f>'نتائج الفصل الثالث'!L34</f>
        <v>0</v>
      </c>
      <c r="X35" s="18">
        <f>'نتائج الفصل الثالث'!O34</f>
        <v>0</v>
      </c>
      <c r="Y35" s="21">
        <f>'نتائج الفصل الثالث'!R34</f>
        <v>0</v>
      </c>
      <c r="Z35" s="21">
        <f>'نتائج الفصل الثالث'!U34</f>
        <v>0</v>
      </c>
      <c r="AA35" s="18">
        <f>'نتائج الفصل الثالث'!X34</f>
        <v>0</v>
      </c>
      <c r="AB35" s="21">
        <f>'نتائج الفصل الثالث'!AA34</f>
        <v>0</v>
      </c>
      <c r="AC35" s="21">
        <f>'نتائج الفصل الثالث'!AD34</f>
        <v>0</v>
      </c>
      <c r="AD35" s="18">
        <f>'نتائج الفصل الثالث'!AE34</f>
        <v>0</v>
      </c>
      <c r="AE35" s="18">
        <f>'نتائج الفصل الثالث'!AF34</f>
        <v>0</v>
      </c>
      <c r="AF35" s="179">
        <f>RANK(AE35,$AE$7:$AE$40,0)</f>
        <v>1</v>
      </c>
      <c r="AG35" s="301"/>
      <c r="AH35" s="302"/>
    </row>
    <row r="36" spans="1:34" ht="15.75">
      <c r="A36" s="17">
        <f>معلومات!B35</f>
        <v>30</v>
      </c>
      <c r="B36" s="17" t="str">
        <f>معلومات!C35</f>
        <v>سلت ماريا غفران</v>
      </c>
      <c r="C36" s="18">
        <f>'نتائج الفصل الاول'!F35</f>
        <v>5.7</v>
      </c>
      <c r="D36" s="34">
        <f>'نتائج الفصل الاول'!I35</f>
        <v>1.9</v>
      </c>
      <c r="E36" s="34">
        <f>'نتائج الفصل الاول'!L35</f>
        <v>2.7</v>
      </c>
      <c r="F36" s="18">
        <f>'نتائج الفصل الاول'!O35</f>
        <v>0</v>
      </c>
      <c r="G36" s="34">
        <f>'نتائج الفصل الاول'!R35</f>
        <v>0</v>
      </c>
      <c r="H36" s="34">
        <f>'نتائج الفصل الاول'!U35</f>
        <v>0</v>
      </c>
      <c r="I36" s="18">
        <f>'نتائج الفصل الاول'!X35</f>
        <v>0</v>
      </c>
      <c r="J36" s="34">
        <f>'نتائج الفصل الاول'!AA35</f>
        <v>0</v>
      </c>
      <c r="K36" s="34">
        <f>'نتائج الفصل الاول'!AD35</f>
        <v>0</v>
      </c>
      <c r="L36" s="18">
        <f>'نتائج الفصل الاول'!AE35</f>
        <v>10.3</v>
      </c>
      <c r="M36" s="18">
        <f>'نتائج الفصل الاول'!AF35</f>
        <v>1.1444444444444446</v>
      </c>
      <c r="N36" s="174">
        <f>RANK(M36,$M$7:$M$40,0)</f>
        <v>17</v>
      </c>
      <c r="O36" s="308"/>
      <c r="P36" s="309"/>
      <c r="Q36" s="311"/>
      <c r="R36" s="311"/>
      <c r="S36" s="17">
        <f>A36</f>
        <v>30</v>
      </c>
      <c r="T36" s="17" t="str">
        <f>B36</f>
        <v>سلت ماريا غفران</v>
      </c>
      <c r="U36" s="18">
        <f>'نتائج الفصل الثالث'!F35</f>
        <v>0</v>
      </c>
      <c r="V36" s="21">
        <f>'نتائج الفصل الثالث'!I35</f>
        <v>0</v>
      </c>
      <c r="W36" s="21">
        <f>'نتائج الفصل الثالث'!L35</f>
        <v>0</v>
      </c>
      <c r="X36" s="18">
        <f>'نتائج الفصل الثالث'!O35</f>
        <v>0</v>
      </c>
      <c r="Y36" s="21">
        <f>'نتائج الفصل الثالث'!R35</f>
        <v>0</v>
      </c>
      <c r="Z36" s="21">
        <f>'نتائج الفصل الثالث'!U35</f>
        <v>0</v>
      </c>
      <c r="AA36" s="18">
        <f>'نتائج الفصل الثالث'!X35</f>
        <v>0</v>
      </c>
      <c r="AB36" s="21">
        <f>'نتائج الفصل الثالث'!AA35</f>
        <v>0</v>
      </c>
      <c r="AC36" s="21">
        <f>'نتائج الفصل الثالث'!AD35</f>
        <v>0</v>
      </c>
      <c r="AD36" s="18">
        <f>'نتائج الفصل الثالث'!AE35</f>
        <v>0</v>
      </c>
      <c r="AE36" s="18">
        <f>'نتائج الفصل الثالث'!AF35</f>
        <v>0</v>
      </c>
      <c r="AF36" s="179">
        <f>RANK(AE36,$AE$7:$AE$40,0)</f>
        <v>1</v>
      </c>
      <c r="AG36" s="301"/>
      <c r="AH36" s="302"/>
    </row>
    <row r="37" spans="1:34" ht="15.75">
      <c r="A37" s="17">
        <f>معلومات!B36</f>
        <v>31</v>
      </c>
      <c r="B37" s="17" t="str">
        <f>معلومات!C36</f>
        <v>هرماس منى ام النون</v>
      </c>
      <c r="C37" s="18">
        <f>'نتائج الفصل الاول'!F36</f>
        <v>4.8</v>
      </c>
      <c r="D37" s="34">
        <f>'نتائج الفصل الاول'!I36</f>
        <v>1.7</v>
      </c>
      <c r="E37" s="34">
        <f>'نتائج الفصل الاول'!L36</f>
        <v>2.2000000000000002</v>
      </c>
      <c r="F37" s="18">
        <f>'نتائج الفصل الاول'!O36</f>
        <v>0</v>
      </c>
      <c r="G37" s="34">
        <f>'نتائج الفصل الاول'!R36</f>
        <v>0</v>
      </c>
      <c r="H37" s="34">
        <f>'نتائج الفصل الاول'!U36</f>
        <v>0</v>
      </c>
      <c r="I37" s="18">
        <f>'نتائج الفصل الاول'!X36</f>
        <v>0</v>
      </c>
      <c r="J37" s="34">
        <f>'نتائج الفصل الاول'!AA36</f>
        <v>0</v>
      </c>
      <c r="K37" s="34">
        <f>'نتائج الفصل الاول'!AD36</f>
        <v>0</v>
      </c>
      <c r="L37" s="18">
        <f>'نتائج الفصل الاول'!AE36</f>
        <v>8.6999999999999993</v>
      </c>
      <c r="M37" s="18">
        <f>'نتائج الفصل الاول'!AF36</f>
        <v>0.96666666666666656</v>
      </c>
      <c r="N37" s="174">
        <f>RANK(M37,$M$7:$M$40,0)</f>
        <v>28</v>
      </c>
      <c r="O37" s="308"/>
      <c r="P37" s="309"/>
      <c r="Q37" s="311"/>
      <c r="R37" s="311"/>
      <c r="S37" s="17">
        <f>A37</f>
        <v>31</v>
      </c>
      <c r="T37" s="17" t="str">
        <f>B37</f>
        <v>هرماس منى ام النون</v>
      </c>
      <c r="U37" s="18">
        <f>'نتائج الفصل الثالث'!F36</f>
        <v>0</v>
      </c>
      <c r="V37" s="21">
        <f>'نتائج الفصل الثالث'!I36</f>
        <v>0</v>
      </c>
      <c r="W37" s="21">
        <f>'نتائج الفصل الثالث'!L36</f>
        <v>0</v>
      </c>
      <c r="X37" s="18">
        <f>'نتائج الفصل الثالث'!O36</f>
        <v>0</v>
      </c>
      <c r="Y37" s="21">
        <f>'نتائج الفصل الثالث'!R36</f>
        <v>0</v>
      </c>
      <c r="Z37" s="21">
        <f>'نتائج الفصل الثالث'!U36</f>
        <v>0</v>
      </c>
      <c r="AA37" s="18">
        <f>'نتائج الفصل الثالث'!X36</f>
        <v>0</v>
      </c>
      <c r="AB37" s="21">
        <f>'نتائج الفصل الثالث'!AA36</f>
        <v>0</v>
      </c>
      <c r="AC37" s="21">
        <f>'نتائج الفصل الثالث'!AD36</f>
        <v>0</v>
      </c>
      <c r="AD37" s="18">
        <f>'نتائج الفصل الثالث'!AE36</f>
        <v>0</v>
      </c>
      <c r="AE37" s="18">
        <f>'نتائج الفصل الثالث'!AF36</f>
        <v>0</v>
      </c>
      <c r="AF37" s="179">
        <f>RANK(AE37,$AE$7:$AE$40,0)</f>
        <v>1</v>
      </c>
      <c r="AG37" s="301"/>
      <c r="AH37" s="302"/>
    </row>
    <row r="38" spans="1:34" ht="15.75">
      <c r="A38" s="17">
        <f>معلومات!B37</f>
        <v>32</v>
      </c>
      <c r="B38" s="17" t="str">
        <f>معلومات!C37</f>
        <v>مجبري هبة</v>
      </c>
      <c r="C38" s="18">
        <f>'نتائج الفصل الاول'!F37</f>
        <v>4.7</v>
      </c>
      <c r="D38" s="34">
        <f>'نتائج الفصل الاول'!I37</f>
        <v>2.2000000000000002</v>
      </c>
      <c r="E38" s="34">
        <f>'نتائج الفصل الاول'!L37</f>
        <v>1.9</v>
      </c>
      <c r="F38" s="18">
        <f>'نتائج الفصل الاول'!O37</f>
        <v>0</v>
      </c>
      <c r="G38" s="34">
        <f>'نتائج الفصل الاول'!R37</f>
        <v>0</v>
      </c>
      <c r="H38" s="34">
        <f>'نتائج الفصل الاول'!U37</f>
        <v>0</v>
      </c>
      <c r="I38" s="18">
        <f>'نتائج الفصل الاول'!X37</f>
        <v>0</v>
      </c>
      <c r="J38" s="34">
        <f>'نتائج الفصل الاول'!AA37</f>
        <v>0</v>
      </c>
      <c r="K38" s="34">
        <f>'نتائج الفصل الاول'!AD37</f>
        <v>0</v>
      </c>
      <c r="L38" s="18">
        <f>'نتائج الفصل الاول'!AE37</f>
        <v>8.8000000000000007</v>
      </c>
      <c r="M38" s="18">
        <f>'نتائج الفصل الاول'!AF37</f>
        <v>0.97777777777777786</v>
      </c>
      <c r="N38" s="174">
        <f>RANK(M38,$M$7:$M$40,0)</f>
        <v>27</v>
      </c>
      <c r="O38" s="308"/>
      <c r="P38" s="309"/>
      <c r="Q38" s="311"/>
      <c r="R38" s="311"/>
      <c r="S38" s="17">
        <f>A38</f>
        <v>32</v>
      </c>
      <c r="T38" s="17" t="str">
        <f>B38</f>
        <v>مجبري هبة</v>
      </c>
      <c r="U38" s="18">
        <f>'نتائج الفصل الثالث'!F37</f>
        <v>0</v>
      </c>
      <c r="V38" s="21">
        <f>'نتائج الفصل الثالث'!I37</f>
        <v>0</v>
      </c>
      <c r="W38" s="21">
        <f>'نتائج الفصل الثالث'!L37</f>
        <v>0</v>
      </c>
      <c r="X38" s="18">
        <f>'نتائج الفصل الثالث'!O37</f>
        <v>0</v>
      </c>
      <c r="Y38" s="21">
        <f>'نتائج الفصل الثالث'!R37</f>
        <v>0</v>
      </c>
      <c r="Z38" s="21">
        <f>'نتائج الفصل الثالث'!U37</f>
        <v>0</v>
      </c>
      <c r="AA38" s="18">
        <f>'نتائج الفصل الثالث'!X37</f>
        <v>0</v>
      </c>
      <c r="AB38" s="21">
        <f>'نتائج الفصل الثالث'!AA37</f>
        <v>0</v>
      </c>
      <c r="AC38" s="21">
        <f>'نتائج الفصل الثالث'!AD37</f>
        <v>0</v>
      </c>
      <c r="AD38" s="18">
        <f>'نتائج الفصل الثالث'!AE37</f>
        <v>0</v>
      </c>
      <c r="AE38" s="18">
        <f>'نتائج الفصل الثالث'!AF37</f>
        <v>0</v>
      </c>
      <c r="AF38" s="179">
        <f>RANK(AE38,$AE$7:$AE$40,0)</f>
        <v>1</v>
      </c>
      <c r="AG38" s="301"/>
      <c r="AH38" s="302"/>
    </row>
    <row r="39" spans="1:34" ht="15.75">
      <c r="A39" s="17">
        <f>معلومات!B38</f>
        <v>33</v>
      </c>
      <c r="B39" s="17" t="str">
        <f>معلومات!C38</f>
        <v>العشمي سهيلة</v>
      </c>
      <c r="C39" s="18">
        <f>'نتائج الفصل الاول'!F38</f>
        <v>7.2</v>
      </c>
      <c r="D39" s="34">
        <f>'نتائج الفصل الاول'!I38</f>
        <v>4</v>
      </c>
      <c r="E39" s="34">
        <f>'نتائج الفصل الاول'!L38</f>
        <v>3.1</v>
      </c>
      <c r="F39" s="18">
        <f>'نتائج الفصل الاول'!O38</f>
        <v>0</v>
      </c>
      <c r="G39" s="34">
        <f>'نتائج الفصل الاول'!R38</f>
        <v>0</v>
      </c>
      <c r="H39" s="34">
        <f>'نتائج الفصل الاول'!U38</f>
        <v>0</v>
      </c>
      <c r="I39" s="18">
        <f>'نتائج الفصل الاول'!X38</f>
        <v>0</v>
      </c>
      <c r="J39" s="34">
        <f>'نتائج الفصل الاول'!AA38</f>
        <v>0</v>
      </c>
      <c r="K39" s="34">
        <f>'نتائج الفصل الاول'!AD38</f>
        <v>0</v>
      </c>
      <c r="L39" s="18">
        <f>'نتائج الفصل الاول'!AE38</f>
        <v>14.3</v>
      </c>
      <c r="M39" s="18">
        <f>'نتائج الفصل الاول'!AF38</f>
        <v>1.588888888888889</v>
      </c>
      <c r="N39" s="174">
        <f>RANK(M39,$M$7:$M$40,0)</f>
        <v>2</v>
      </c>
      <c r="O39" s="308"/>
      <c r="P39" s="309"/>
      <c r="Q39" s="311"/>
      <c r="R39" s="311"/>
      <c r="S39" s="17">
        <f>A39</f>
        <v>33</v>
      </c>
      <c r="T39" s="17" t="str">
        <f>B39</f>
        <v>العشمي سهيلة</v>
      </c>
      <c r="U39" s="18">
        <f>'نتائج الفصل الثالث'!F38</f>
        <v>0</v>
      </c>
      <c r="V39" s="21">
        <f>'نتائج الفصل الثالث'!I38</f>
        <v>0</v>
      </c>
      <c r="W39" s="21">
        <f>'نتائج الفصل الثالث'!L38</f>
        <v>0</v>
      </c>
      <c r="X39" s="18">
        <f>'نتائج الفصل الثالث'!O38</f>
        <v>0</v>
      </c>
      <c r="Y39" s="21">
        <f>'نتائج الفصل الثالث'!R38</f>
        <v>0</v>
      </c>
      <c r="Z39" s="21">
        <f>'نتائج الفصل الثالث'!U38</f>
        <v>0</v>
      </c>
      <c r="AA39" s="18">
        <f>'نتائج الفصل الثالث'!X38</f>
        <v>0</v>
      </c>
      <c r="AB39" s="21">
        <f>'نتائج الفصل الثالث'!AA38</f>
        <v>0</v>
      </c>
      <c r="AC39" s="21">
        <f>'نتائج الفصل الثالث'!AD38</f>
        <v>0</v>
      </c>
      <c r="AD39" s="18">
        <f>'نتائج الفصل الثالث'!AE38</f>
        <v>0</v>
      </c>
      <c r="AE39" s="18">
        <f>'نتائج الفصل الثالث'!AF38</f>
        <v>0</v>
      </c>
      <c r="AF39" s="179">
        <f>RANK(AE39,$AE$7:$AE$40,0)</f>
        <v>1</v>
      </c>
      <c r="AG39" s="301"/>
      <c r="AH39" s="302"/>
    </row>
    <row r="40" spans="1:34" ht="15.75">
      <c r="A40" s="17">
        <f>معلومات!B39</f>
        <v>34</v>
      </c>
      <c r="B40" s="17" t="str">
        <f>معلومات!C39</f>
        <v>فتيلينة مريم</v>
      </c>
      <c r="C40" s="18">
        <f>'نتائج الفصل الاول'!F39</f>
        <v>4.5999999999999996</v>
      </c>
      <c r="D40" s="34">
        <f>'نتائج الفصل الاول'!I39</f>
        <v>1.3</v>
      </c>
      <c r="E40" s="34">
        <f>'نتائج الفصل الاول'!L39</f>
        <v>1.8</v>
      </c>
      <c r="F40" s="18">
        <f>'نتائج الفصل الاول'!O39</f>
        <v>0</v>
      </c>
      <c r="G40" s="34">
        <f>'نتائج الفصل الاول'!R39</f>
        <v>0</v>
      </c>
      <c r="H40" s="34">
        <f>'نتائج الفصل الاول'!U39</f>
        <v>0</v>
      </c>
      <c r="I40" s="18">
        <f>'نتائج الفصل الاول'!X39</f>
        <v>0</v>
      </c>
      <c r="J40" s="34">
        <f>'نتائج الفصل الاول'!AA39</f>
        <v>0</v>
      </c>
      <c r="K40" s="34">
        <f>'نتائج الفصل الاول'!AD39</f>
        <v>0</v>
      </c>
      <c r="L40" s="18">
        <f>'نتائج الفصل الاول'!AE39</f>
        <v>7.6999999999999993</v>
      </c>
      <c r="M40" s="18">
        <f>'نتائج الفصل الاول'!AF39</f>
        <v>0.85555555555555551</v>
      </c>
      <c r="N40" s="174">
        <f>RANK(M40,$M$7:$M$40,0)</f>
        <v>31</v>
      </c>
      <c r="O40" s="308"/>
      <c r="P40" s="309"/>
      <c r="Q40" s="311"/>
      <c r="R40" s="311"/>
      <c r="S40" s="17">
        <f>A40</f>
        <v>34</v>
      </c>
      <c r="T40" s="17" t="str">
        <f>B40</f>
        <v>فتيلينة مريم</v>
      </c>
      <c r="U40" s="18">
        <f>'نتائج الفصل الثالث'!F39</f>
        <v>0</v>
      </c>
      <c r="V40" s="21">
        <f>'نتائج الفصل الثالث'!I39</f>
        <v>0</v>
      </c>
      <c r="W40" s="21">
        <f>'نتائج الفصل الثالث'!L39</f>
        <v>0</v>
      </c>
      <c r="X40" s="18">
        <f>'نتائج الفصل الثالث'!O39</f>
        <v>0</v>
      </c>
      <c r="Y40" s="21">
        <f>'نتائج الفصل الثالث'!R39</f>
        <v>0</v>
      </c>
      <c r="Z40" s="21">
        <f>'نتائج الفصل الثالث'!U39</f>
        <v>0</v>
      </c>
      <c r="AA40" s="18">
        <f>'نتائج الفصل الثالث'!X39</f>
        <v>0</v>
      </c>
      <c r="AB40" s="21">
        <f>'نتائج الفصل الثالث'!AA39</f>
        <v>0</v>
      </c>
      <c r="AC40" s="21">
        <f>'نتائج الفصل الثالث'!AD39</f>
        <v>0</v>
      </c>
      <c r="AD40" s="18">
        <f>'نتائج الفصل الثالث'!AE39</f>
        <v>0</v>
      </c>
      <c r="AE40" s="18">
        <f>'نتائج الفصل الثالث'!AF39</f>
        <v>0</v>
      </c>
      <c r="AF40" s="179">
        <f>RANK(AE40,$AE$7:$AE$40,0)</f>
        <v>1</v>
      </c>
      <c r="AG40" s="301"/>
      <c r="AH40" s="302"/>
    </row>
    <row r="41" spans="1:34" ht="15.75">
      <c r="A41" s="305" t="str">
        <f>'نتائج الفصل الاول'!C41</f>
        <v>معدل المواد</v>
      </c>
      <c r="B41" s="305"/>
      <c r="C41" s="18">
        <f>'نتائج الفصل الاول'!F41</f>
        <v>4.63</v>
      </c>
      <c r="D41" s="18">
        <f>'نتائج الفصل الاول'!I41</f>
        <v>2.3950000000000005</v>
      </c>
      <c r="E41" s="18">
        <f>'نتائج الفصل الاول'!L41</f>
        <v>1.95</v>
      </c>
      <c r="F41" s="18">
        <f>'نتائج الفصل الاول'!O41</f>
        <v>0</v>
      </c>
      <c r="G41" s="18">
        <f>'نتائج الفصل الاول'!R41</f>
        <v>0</v>
      </c>
      <c r="H41" s="18">
        <f>'نتائج الفصل الاول'!U41</f>
        <v>0</v>
      </c>
      <c r="I41" s="18">
        <f>'نتائج الفصل الاول'!X41</f>
        <v>0</v>
      </c>
      <c r="J41" s="18">
        <f>'نتائج الفصل الاول'!AA41</f>
        <v>0</v>
      </c>
      <c r="K41" s="18">
        <f>'نتائج الفصل الاول'!AD41</f>
        <v>0</v>
      </c>
      <c r="L41" s="18">
        <f>'نتائج الفصل الاول'!AE41</f>
        <v>8.9749999999999996</v>
      </c>
      <c r="M41" s="18">
        <f>'نتائج الفصل الاول'!AF41</f>
        <v>0.99722222222222212</v>
      </c>
      <c r="N41" s="14"/>
      <c r="O41" s="308"/>
      <c r="P41" s="309"/>
      <c r="Q41" s="311"/>
      <c r="R41" s="311"/>
      <c r="S41" s="305" t="str">
        <f>A41</f>
        <v>معدل المواد</v>
      </c>
      <c r="T41" s="305"/>
      <c r="U41" s="18">
        <f>AVERAGE(U7:U40)</f>
        <v>0</v>
      </c>
      <c r="V41" s="18">
        <f t="shared" ref="V41:AE41" si="0">AVERAGE(V7:V40)</f>
        <v>0</v>
      </c>
      <c r="W41" s="18">
        <f t="shared" si="0"/>
        <v>0</v>
      </c>
      <c r="X41" s="18">
        <f t="shared" si="0"/>
        <v>0</v>
      </c>
      <c r="Y41" s="18">
        <f t="shared" si="0"/>
        <v>0</v>
      </c>
      <c r="Z41" s="18">
        <f t="shared" si="0"/>
        <v>0</v>
      </c>
      <c r="AA41" s="18">
        <f t="shared" si="0"/>
        <v>0</v>
      </c>
      <c r="AB41" s="18">
        <f t="shared" si="0"/>
        <v>0</v>
      </c>
      <c r="AC41" s="18">
        <f t="shared" si="0"/>
        <v>0</v>
      </c>
      <c r="AD41" s="18">
        <f t="shared" si="0"/>
        <v>0</v>
      </c>
      <c r="AE41" s="18">
        <f t="shared" si="0"/>
        <v>0</v>
      </c>
      <c r="AF41" s="19"/>
      <c r="AG41" s="301"/>
      <c r="AH41" s="302"/>
    </row>
    <row r="42" spans="1:34" ht="7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21"/>
      <c r="Q42" s="221"/>
      <c r="R42" s="4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5.75">
      <c r="A43" s="300" t="str">
        <f>معلومات!I17</f>
        <v>توقيع السيد الاستاذ:</v>
      </c>
      <c r="B43" s="30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00" t="str">
        <f>معلومات!I19</f>
        <v>توقيع السيد المديـر:</v>
      </c>
      <c r="O43" s="300"/>
      <c r="P43" s="300"/>
      <c r="Q43" s="300"/>
      <c r="R43" s="300"/>
      <c r="S43" s="300" t="str">
        <f>A43</f>
        <v>توقيع السيد الاستاذ:</v>
      </c>
      <c r="T43" s="30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00" t="str">
        <f>N43</f>
        <v>توقيع السيد المديـر:</v>
      </c>
      <c r="AG43" s="300"/>
      <c r="AH43" s="300"/>
    </row>
    <row r="44" spans="1:34" ht="15.75">
      <c r="A44" s="229"/>
      <c r="B44" s="229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9"/>
      <c r="O44" s="229"/>
      <c r="P44" s="229"/>
      <c r="Q44" s="229"/>
      <c r="R44" s="229"/>
      <c r="S44" s="229"/>
      <c r="T44" s="229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9"/>
      <c r="AG44" s="229"/>
      <c r="AH44" s="229"/>
    </row>
    <row r="45" spans="1:34" ht="15.75">
      <c r="A45" s="229"/>
      <c r="B45" s="229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9"/>
      <c r="O45" s="229"/>
      <c r="P45" s="229"/>
      <c r="Q45" s="229"/>
      <c r="R45" s="229"/>
      <c r="S45" s="229"/>
      <c r="T45" s="229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9"/>
      <c r="AG45" s="229"/>
      <c r="AH45" s="229"/>
    </row>
    <row r="46" spans="1:34" ht="15.75">
      <c r="A46" s="229"/>
      <c r="B46" s="229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9"/>
      <c r="O46" s="229"/>
      <c r="P46" s="229"/>
      <c r="Q46" s="229"/>
      <c r="R46" s="229"/>
      <c r="S46" s="229"/>
      <c r="T46" s="229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9"/>
      <c r="AG46" s="229"/>
      <c r="AH46" s="229"/>
    </row>
    <row r="47" spans="1:34" ht="15.75">
      <c r="A47" s="229"/>
      <c r="B47" s="229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9"/>
      <c r="O47" s="229"/>
      <c r="P47" s="229"/>
      <c r="Q47" s="229"/>
      <c r="R47" s="229"/>
      <c r="S47" s="229"/>
      <c r="T47" s="229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9"/>
      <c r="AG47" s="229"/>
      <c r="AH47" s="229"/>
    </row>
    <row r="48" spans="1:34" ht="15.75">
      <c r="A48" s="229"/>
      <c r="B48" s="229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9"/>
      <c r="O48" s="229"/>
      <c r="P48" s="229"/>
      <c r="Q48" s="229"/>
      <c r="R48" s="229"/>
      <c r="S48" s="229"/>
      <c r="T48" s="229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9"/>
      <c r="AG48" s="229"/>
      <c r="AH48" s="229"/>
    </row>
    <row r="49" spans="1:34" ht="15.75">
      <c r="A49" s="229"/>
      <c r="B49" s="229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9"/>
      <c r="O49" s="229"/>
      <c r="P49" s="229"/>
      <c r="Q49" s="229"/>
      <c r="R49" s="229"/>
      <c r="S49" s="229"/>
      <c r="T49" s="229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9"/>
      <c r="AG49" s="229"/>
      <c r="AH49" s="229"/>
    </row>
    <row r="50" spans="1:34" ht="15.75">
      <c r="A50" s="229"/>
      <c r="B50" s="229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9"/>
      <c r="O50" s="229"/>
      <c r="P50" s="229"/>
      <c r="Q50" s="229"/>
      <c r="R50" s="229"/>
      <c r="S50" s="229"/>
      <c r="T50" s="229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9"/>
      <c r="AG50" s="229"/>
      <c r="AH50" s="229"/>
    </row>
    <row r="51" spans="1:3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21"/>
      <c r="Q51" s="221"/>
      <c r="R51" s="4"/>
    </row>
    <row r="52" spans="1:3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21"/>
      <c r="Q52" s="221"/>
      <c r="R52" s="4"/>
    </row>
    <row r="53" spans="1:34" ht="15.75">
      <c r="D53" s="244" t="str">
        <f>D1</f>
        <v>الجمهورية الجزائرية الديمقراطية الشعبية</v>
      </c>
      <c r="E53" s="244"/>
      <c r="F53" s="244"/>
      <c r="G53" s="244"/>
      <c r="H53" s="244"/>
      <c r="I53" s="244"/>
      <c r="J53" s="244"/>
      <c r="K53" s="244"/>
      <c r="V53" s="244" t="str">
        <f>D53</f>
        <v>الجمهورية الجزائرية الديمقراطية الشعبية</v>
      </c>
      <c r="W53" s="244"/>
      <c r="X53" s="244"/>
      <c r="Y53" s="244"/>
      <c r="Z53" s="244"/>
      <c r="AA53" s="244"/>
      <c r="AB53" s="244"/>
      <c r="AC53" s="244"/>
    </row>
    <row r="54" spans="1:34" ht="15.75">
      <c r="A54" s="312" t="str">
        <f>A2</f>
        <v>مديرية التربية لولاية الجلفــــــة</v>
      </c>
      <c r="B54" s="312"/>
      <c r="C54" s="312"/>
      <c r="E54" s="244" t="str">
        <f>E2</f>
        <v>وزارة التربية الوطنية</v>
      </c>
      <c r="F54" s="244"/>
      <c r="G54" s="244"/>
      <c r="H54" s="244"/>
      <c r="I54" s="244"/>
      <c r="J54" s="244"/>
      <c r="M54" s="312" t="str">
        <f>M2</f>
        <v>السنـــة الدراسية: 2014/2015</v>
      </c>
      <c r="N54" s="312"/>
      <c r="O54" s="312"/>
      <c r="P54" s="312"/>
      <c r="Q54" s="312"/>
      <c r="R54" s="312"/>
      <c r="S54" s="312" t="str">
        <f>A54</f>
        <v>مديرية التربية لولاية الجلفــــــة</v>
      </c>
      <c r="T54" s="312"/>
      <c r="U54" s="312"/>
      <c r="V54" s="315"/>
      <c r="W54" s="244" t="str">
        <f>E54</f>
        <v>وزارة التربية الوطنية</v>
      </c>
      <c r="X54" s="244"/>
      <c r="Y54" s="244"/>
      <c r="Z54" s="244"/>
      <c r="AA54" s="244"/>
      <c r="AB54" s="244"/>
      <c r="AC54" s="315"/>
      <c r="AE54" s="312" t="str">
        <f>M54</f>
        <v>السنـــة الدراسية: 2014/2015</v>
      </c>
      <c r="AF54" s="312"/>
      <c r="AG54" s="312"/>
      <c r="AH54" s="312"/>
    </row>
    <row r="55" spans="1:34" ht="16.5" thickBot="1">
      <c r="A55" s="313" t="str">
        <f>A3</f>
        <v>مفتشـية التربية والتعليم الابتدائي</v>
      </c>
      <c r="B55" s="313"/>
      <c r="C55" s="313"/>
      <c r="D55" s="20"/>
      <c r="E55" s="20"/>
      <c r="F55" s="20"/>
      <c r="G55" s="20"/>
      <c r="H55" s="20"/>
      <c r="I55" s="20"/>
      <c r="J55" s="20"/>
      <c r="K55" s="20"/>
      <c r="L55" s="20"/>
      <c r="M55" s="313" t="str">
        <f>M3</f>
        <v>الفوج التربوي: الثالثة ابتدائي ب</v>
      </c>
      <c r="N55" s="313"/>
      <c r="O55" s="313"/>
      <c r="P55" s="313"/>
      <c r="Q55" s="313"/>
      <c r="R55" s="313"/>
      <c r="S55" s="312" t="str">
        <f>A55</f>
        <v>مفتشـية التربية والتعليم الابتدائي</v>
      </c>
      <c r="T55" s="312"/>
      <c r="U55" s="312"/>
      <c r="AE55" s="316" t="str">
        <f>M55</f>
        <v>الفوج التربوي: الثالثة ابتدائي ب</v>
      </c>
      <c r="AF55" s="316"/>
      <c r="AG55" s="316"/>
      <c r="AH55" s="316"/>
    </row>
    <row r="56" spans="1:34" ht="19.5" thickBot="1">
      <c r="A56" s="313" t="str">
        <f>A4</f>
        <v>المقاطعة الخامسة - حاسي بحبح-</v>
      </c>
      <c r="B56" s="313"/>
      <c r="C56" s="313"/>
      <c r="D56" s="20"/>
      <c r="E56" s="306" t="s">
        <v>69</v>
      </c>
      <c r="F56" s="306"/>
      <c r="G56" s="306"/>
      <c r="H56" s="306"/>
      <c r="I56" s="306"/>
      <c r="J56" s="306"/>
      <c r="K56" s="20"/>
      <c r="L56" s="20"/>
      <c r="M56" s="313" t="str">
        <f>M4</f>
        <v>الاستــــــاذ: شـــــايب بـن داود</v>
      </c>
      <c r="N56" s="313"/>
      <c r="O56" s="313"/>
      <c r="P56" s="313"/>
      <c r="Q56" s="313"/>
      <c r="R56" s="313"/>
      <c r="S56" s="312" t="str">
        <f>A56</f>
        <v>المقاطعة الخامسة - حاسي بحبح-</v>
      </c>
      <c r="T56" s="312"/>
      <c r="U56" s="312"/>
      <c r="W56" s="329" t="s">
        <v>95</v>
      </c>
      <c r="X56" s="330"/>
      <c r="Y56" s="330"/>
      <c r="Z56" s="330"/>
      <c r="AA56" s="330"/>
      <c r="AB56" s="331"/>
      <c r="AE56" s="316" t="str">
        <f>M56</f>
        <v>الاستــــــاذ: شـــــايب بـن داود</v>
      </c>
      <c r="AF56" s="316"/>
      <c r="AG56" s="316"/>
      <c r="AH56" s="316"/>
    </row>
    <row r="57" spans="1:34" ht="15.75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21"/>
      <c r="Q57" s="221"/>
      <c r="R57" s="20"/>
    </row>
    <row r="58" spans="1:34" ht="39" customHeight="1" thickBot="1">
      <c r="A58" s="228" t="str">
        <f>A6</f>
        <v>الرقم</v>
      </c>
      <c r="B58" s="19" t="str">
        <f>B6</f>
        <v xml:space="preserve">الاسم  واللقب  </v>
      </c>
      <c r="C58" s="15" t="s">
        <v>5</v>
      </c>
      <c r="D58" s="16" t="s">
        <v>4</v>
      </c>
      <c r="E58" s="16" t="s">
        <v>3</v>
      </c>
      <c r="F58" s="15" t="s">
        <v>15</v>
      </c>
      <c r="G58" s="15" t="s">
        <v>16</v>
      </c>
      <c r="H58" s="15" t="s">
        <v>18</v>
      </c>
      <c r="I58" s="15" t="s">
        <v>17</v>
      </c>
      <c r="J58" s="15" t="s">
        <v>19</v>
      </c>
      <c r="K58" s="15" t="s">
        <v>20</v>
      </c>
      <c r="L58" s="16" t="s">
        <v>24</v>
      </c>
      <c r="M58" s="15" t="s">
        <v>25</v>
      </c>
      <c r="N58" s="16" t="s">
        <v>26</v>
      </c>
      <c r="O58" s="303" t="s">
        <v>79</v>
      </c>
      <c r="P58" s="304"/>
      <c r="Q58" s="314"/>
      <c r="R58" s="314"/>
      <c r="S58" s="320" t="str">
        <f>A58</f>
        <v>الرقم</v>
      </c>
      <c r="T58" s="318" t="str">
        <f>B58</f>
        <v xml:space="preserve">الاسم  واللقب  </v>
      </c>
      <c r="U58" s="319" t="str">
        <f>C58</f>
        <v>اللغة العربية</v>
      </c>
      <c r="V58" s="320" t="str">
        <f>D58</f>
        <v>الرياضيات</v>
      </c>
      <c r="W58" s="320" t="str">
        <f>E58</f>
        <v>الفرنسية</v>
      </c>
      <c r="X58" s="319" t="s">
        <v>96</v>
      </c>
      <c r="Z58" s="319" t="s">
        <v>98</v>
      </c>
      <c r="AA58" s="319" t="s">
        <v>99</v>
      </c>
      <c r="AB58" s="319" t="s">
        <v>100</v>
      </c>
      <c r="AC58" s="319" t="s">
        <v>101</v>
      </c>
      <c r="AD58" s="319" t="s">
        <v>26</v>
      </c>
      <c r="AE58" s="322" t="s">
        <v>97</v>
      </c>
      <c r="AF58" s="322"/>
      <c r="AG58" s="322"/>
      <c r="AH58" s="322"/>
    </row>
    <row r="59" spans="1:34" ht="16.5" thickBot="1">
      <c r="A59" s="17">
        <f>A7</f>
        <v>1</v>
      </c>
      <c r="B59" s="17" t="str">
        <f>B7</f>
        <v>لبيض محمد فاروق</v>
      </c>
      <c r="C59" s="18">
        <f>'نتائج الفصل الثاني'!F6</f>
        <v>0</v>
      </c>
      <c r="D59" s="19">
        <f>'نتائج الفصل الثاني'!I6</f>
        <v>0</v>
      </c>
      <c r="E59" s="19">
        <f>'نتائج الفصل الثاني'!L6</f>
        <v>0</v>
      </c>
      <c r="F59" s="18">
        <f>'نتائج الفصل الثاني'!O6</f>
        <v>0</v>
      </c>
      <c r="G59" s="19">
        <f>'نتائج الفصل الثاني'!R6</f>
        <v>0</v>
      </c>
      <c r="H59" s="19">
        <f>'نتائج الفصل الثاني'!U6</f>
        <v>0</v>
      </c>
      <c r="I59" s="18">
        <f>'نتائج الفصل الثاني'!X6</f>
        <v>0</v>
      </c>
      <c r="J59" s="19">
        <f>'نتائج الفصل الثاني'!AA6</f>
        <v>0</v>
      </c>
      <c r="K59" s="19">
        <f>'نتائج الفصل الثاني'!AD6</f>
        <v>0</v>
      </c>
      <c r="L59" s="18">
        <f>'نتائج الفصل الثاني'!AE6</f>
        <v>0</v>
      </c>
      <c r="M59" s="18">
        <f>'نتائج الفصل الثاني'!AF6</f>
        <v>0</v>
      </c>
      <c r="N59" s="19">
        <f>RANK(M59,$M$59:$M$92,0)</f>
        <v>1</v>
      </c>
      <c r="O59" s="308"/>
      <c r="P59" s="309"/>
      <c r="Q59" s="314"/>
      <c r="R59" s="314"/>
      <c r="S59" s="318">
        <f t="shared" ref="S59:S92" si="1">A59</f>
        <v>1</v>
      </c>
      <c r="T59" s="332" t="str">
        <f t="shared" ref="T59:T93" si="2">B59</f>
        <v>لبيض محمد فاروق</v>
      </c>
      <c r="U59" s="323">
        <f>AVERAGE(C59+C7+U7)</f>
        <v>5.2</v>
      </c>
      <c r="V59" s="318">
        <f>AVERAGE(D59+D7+V7)</f>
        <v>2.9</v>
      </c>
      <c r="W59" s="318">
        <f>AVERAGE(E59+E7+W7)</f>
        <v>2</v>
      </c>
      <c r="X59" s="318">
        <f>(W59+V59+U59)/3</f>
        <v>3.3666666666666671</v>
      </c>
      <c r="Z59" s="323">
        <f>M7</f>
        <v>1.1222222222222225</v>
      </c>
      <c r="AA59" s="323">
        <f>M59</f>
        <v>0</v>
      </c>
      <c r="AB59" s="323">
        <f>AE7</f>
        <v>0</v>
      </c>
      <c r="AC59" s="318">
        <f>(AB59+AA59+Z59)/3</f>
        <v>0.37407407407407417</v>
      </c>
      <c r="AD59" s="318">
        <f>RANK(AC59,AC59:AC92,0)</f>
        <v>19</v>
      </c>
      <c r="AE59" s="325"/>
      <c r="AF59" s="326"/>
      <c r="AG59" s="326"/>
      <c r="AH59" s="327"/>
    </row>
    <row r="60" spans="1:34" ht="16.5" thickBot="1">
      <c r="A60" s="17">
        <f t="shared" ref="A60:B91" si="3">A8</f>
        <v>2</v>
      </c>
      <c r="B60" s="17" t="str">
        <f t="shared" si="3"/>
        <v xml:space="preserve"> ربوح أسامة</v>
      </c>
      <c r="C60" s="18">
        <f>'نتائج الفصل الثاني'!F7</f>
        <v>0</v>
      </c>
      <c r="D60" s="228">
        <f>'نتائج الفصل الثاني'!I7</f>
        <v>0</v>
      </c>
      <c r="E60" s="228">
        <f>'نتائج الفصل الثاني'!L7</f>
        <v>0</v>
      </c>
      <c r="F60" s="18">
        <f>'نتائج الفصل الثاني'!O7</f>
        <v>0</v>
      </c>
      <c r="G60" s="228">
        <f>'نتائج الفصل الثاني'!R7</f>
        <v>0</v>
      </c>
      <c r="H60" s="228">
        <f>'نتائج الفصل الثاني'!U7</f>
        <v>0</v>
      </c>
      <c r="I60" s="18">
        <f>'نتائج الفصل الثاني'!X7</f>
        <v>0</v>
      </c>
      <c r="J60" s="228">
        <f>'نتائج الفصل الثاني'!AA7</f>
        <v>0</v>
      </c>
      <c r="K60" s="228">
        <f>'نتائج الفصل الثاني'!AD7</f>
        <v>0</v>
      </c>
      <c r="L60" s="18">
        <f>'نتائج الفصل الثاني'!AE7</f>
        <v>0</v>
      </c>
      <c r="M60" s="18">
        <f>'نتائج الفصل الثاني'!AF7</f>
        <v>0</v>
      </c>
      <c r="N60" s="174">
        <f>RANK(M60,$M$59:$M$92,0)</f>
        <v>1</v>
      </c>
      <c r="O60" s="308"/>
      <c r="P60" s="309"/>
      <c r="Q60" s="314"/>
      <c r="R60" s="314"/>
      <c r="S60" s="318">
        <f t="shared" si="1"/>
        <v>2</v>
      </c>
      <c r="T60" s="332" t="str">
        <f t="shared" si="2"/>
        <v xml:space="preserve"> ربوح أسامة</v>
      </c>
      <c r="U60" s="323">
        <f t="shared" ref="U60:U92" si="4">AVERAGE(C60+C8+U8)</f>
        <v>5.0999999999999996</v>
      </c>
      <c r="V60" s="318">
        <f t="shared" ref="V60:V92" si="5">AVERAGE(D60+D8+V8)</f>
        <v>2.7</v>
      </c>
      <c r="W60" s="318">
        <f t="shared" ref="W60:W92" si="6">AVERAGE(E60+E8+W8)</f>
        <v>2.2000000000000002</v>
      </c>
      <c r="X60" s="318">
        <f t="shared" ref="X60:X93" si="7">(W60+V60+U60)/3</f>
        <v>3.3333333333333335</v>
      </c>
      <c r="Z60" s="323">
        <f t="shared" ref="Z60:Z92" si="8">M8</f>
        <v>1.1111111111111112</v>
      </c>
      <c r="AA60" s="323">
        <f t="shared" ref="AA60:AA92" si="9">M60</f>
        <v>0</v>
      </c>
      <c r="AB60" s="323">
        <f t="shared" ref="AB60:AB92" si="10">AE8</f>
        <v>0</v>
      </c>
      <c r="AC60" s="318">
        <f t="shared" ref="AC60:AC93" si="11">(AB60+AA60+Z60)/3</f>
        <v>0.37037037037037041</v>
      </c>
      <c r="AD60" s="318">
        <f t="shared" ref="AD60:AD92" si="12">RANK(AC60,AC60:AC93,0)</f>
        <v>20</v>
      </c>
      <c r="AE60" s="325"/>
      <c r="AF60" s="326"/>
      <c r="AG60" s="326"/>
      <c r="AH60" s="327"/>
    </row>
    <row r="61" spans="1:34" ht="16.5" thickBot="1">
      <c r="A61" s="17">
        <f t="shared" si="3"/>
        <v>3</v>
      </c>
      <c r="B61" s="17" t="str">
        <f t="shared" si="3"/>
        <v>داودي لخضر</v>
      </c>
      <c r="C61" s="18">
        <f>'نتائج الفصل الثاني'!F8</f>
        <v>0</v>
      </c>
      <c r="D61" s="228">
        <f>'نتائج الفصل الثاني'!I8</f>
        <v>0</v>
      </c>
      <c r="E61" s="228">
        <f>'نتائج الفصل الثاني'!L8</f>
        <v>0</v>
      </c>
      <c r="F61" s="18">
        <f>'نتائج الفصل الثاني'!O8</f>
        <v>0</v>
      </c>
      <c r="G61" s="228">
        <f>'نتائج الفصل الثاني'!R8</f>
        <v>0</v>
      </c>
      <c r="H61" s="228">
        <f>'نتائج الفصل الثاني'!U8</f>
        <v>0</v>
      </c>
      <c r="I61" s="18">
        <f>'نتائج الفصل الثاني'!X8</f>
        <v>0</v>
      </c>
      <c r="J61" s="228">
        <f>'نتائج الفصل الثاني'!AA8</f>
        <v>0</v>
      </c>
      <c r="K61" s="228">
        <f>'نتائج الفصل الثاني'!AD8</f>
        <v>0</v>
      </c>
      <c r="L61" s="18">
        <f>'نتائج الفصل الثاني'!AE8</f>
        <v>0</v>
      </c>
      <c r="M61" s="18">
        <f>'نتائج الفصل الثاني'!AF8</f>
        <v>0</v>
      </c>
      <c r="N61" s="174">
        <f>RANK(M61,$M$59:$M$92,0)</f>
        <v>1</v>
      </c>
      <c r="O61" s="308"/>
      <c r="P61" s="309"/>
      <c r="Q61" s="314"/>
      <c r="R61" s="314"/>
      <c r="S61" s="318">
        <f t="shared" si="1"/>
        <v>3</v>
      </c>
      <c r="T61" s="332" t="str">
        <f t="shared" si="2"/>
        <v>داودي لخضر</v>
      </c>
      <c r="U61" s="323">
        <f t="shared" si="4"/>
        <v>6.4</v>
      </c>
      <c r="V61" s="318">
        <f t="shared" si="5"/>
        <v>3.3</v>
      </c>
      <c r="W61" s="318">
        <f t="shared" si="6"/>
        <v>2.2999999999999998</v>
      </c>
      <c r="X61" s="318">
        <f t="shared" si="7"/>
        <v>4</v>
      </c>
      <c r="Z61" s="323">
        <f t="shared" si="8"/>
        <v>1.3333333333333333</v>
      </c>
      <c r="AA61" s="323">
        <f t="shared" si="9"/>
        <v>0</v>
      </c>
      <c r="AB61" s="323">
        <f t="shared" si="10"/>
        <v>0</v>
      </c>
      <c r="AC61" s="318">
        <f t="shared" si="11"/>
        <v>0.44444444444444442</v>
      </c>
      <c r="AD61" s="318">
        <f t="shared" si="12"/>
        <v>9</v>
      </c>
      <c r="AE61" s="325"/>
      <c r="AF61" s="326"/>
      <c r="AG61" s="326"/>
      <c r="AH61" s="327"/>
    </row>
    <row r="62" spans="1:34" ht="16.5" thickBot="1">
      <c r="A62" s="17">
        <f t="shared" si="3"/>
        <v>4</v>
      </c>
      <c r="B62" s="17" t="str">
        <f t="shared" si="3"/>
        <v>زرقين هارون</v>
      </c>
      <c r="C62" s="18">
        <f>'نتائج الفصل الثاني'!F9</f>
        <v>0</v>
      </c>
      <c r="D62" s="228">
        <f>'نتائج الفصل الثاني'!I9</f>
        <v>0</v>
      </c>
      <c r="E62" s="228">
        <f>'نتائج الفصل الثاني'!L9</f>
        <v>0</v>
      </c>
      <c r="F62" s="18">
        <f>'نتائج الفصل الثاني'!O9</f>
        <v>0</v>
      </c>
      <c r="G62" s="228">
        <f>'نتائج الفصل الثاني'!R9</f>
        <v>0</v>
      </c>
      <c r="H62" s="228">
        <f>'نتائج الفصل الثاني'!U9</f>
        <v>0</v>
      </c>
      <c r="I62" s="18">
        <f>'نتائج الفصل الثاني'!X9</f>
        <v>0</v>
      </c>
      <c r="J62" s="228">
        <f>'نتائج الفصل الثاني'!AA9</f>
        <v>0</v>
      </c>
      <c r="K62" s="228">
        <f>'نتائج الفصل الثاني'!AD9</f>
        <v>0</v>
      </c>
      <c r="L62" s="18">
        <f>'نتائج الفصل الثاني'!AE9</f>
        <v>0</v>
      </c>
      <c r="M62" s="18">
        <f>'نتائج الفصل الثاني'!AF9</f>
        <v>0</v>
      </c>
      <c r="N62" s="174">
        <f>RANK(M62,$M$59:$M$92,0)</f>
        <v>1</v>
      </c>
      <c r="O62" s="308"/>
      <c r="P62" s="309"/>
      <c r="Q62" s="314"/>
      <c r="R62" s="314"/>
      <c r="S62" s="318">
        <f t="shared" si="1"/>
        <v>4</v>
      </c>
      <c r="T62" s="332" t="str">
        <f t="shared" si="2"/>
        <v>زرقين هارون</v>
      </c>
      <c r="U62" s="323">
        <f t="shared" si="4"/>
        <v>5.2</v>
      </c>
      <c r="V62" s="318">
        <f t="shared" si="5"/>
        <v>2.5</v>
      </c>
      <c r="W62" s="318">
        <f t="shared" si="6"/>
        <v>2</v>
      </c>
      <c r="X62" s="318">
        <f t="shared" si="7"/>
        <v>3.2333333333333329</v>
      </c>
      <c r="Z62" s="323">
        <f t="shared" si="8"/>
        <v>1.0777777777777777</v>
      </c>
      <c r="AA62" s="323">
        <f t="shared" si="9"/>
        <v>0</v>
      </c>
      <c r="AB62" s="323">
        <f t="shared" si="10"/>
        <v>0</v>
      </c>
      <c r="AC62" s="318">
        <f t="shared" si="11"/>
        <v>0.35925925925925922</v>
      </c>
      <c r="AD62" s="318">
        <f t="shared" si="12"/>
        <v>20</v>
      </c>
      <c r="AE62" s="325"/>
      <c r="AF62" s="326"/>
      <c r="AG62" s="326"/>
      <c r="AH62" s="327"/>
    </row>
    <row r="63" spans="1:34" ht="16.5" thickBot="1">
      <c r="A63" s="17">
        <f t="shared" si="3"/>
        <v>5</v>
      </c>
      <c r="B63" s="17" t="str">
        <f t="shared" si="3"/>
        <v>بن عسلون سعد</v>
      </c>
      <c r="C63" s="18">
        <f>'نتائج الفصل الثاني'!F10</f>
        <v>0</v>
      </c>
      <c r="D63" s="228">
        <f>'نتائج الفصل الثاني'!I10</f>
        <v>0</v>
      </c>
      <c r="E63" s="228">
        <f>'نتائج الفصل الثاني'!L10</f>
        <v>0</v>
      </c>
      <c r="F63" s="18">
        <f>'نتائج الفصل الثاني'!O10</f>
        <v>0</v>
      </c>
      <c r="G63" s="228">
        <f>'نتائج الفصل الثاني'!R10</f>
        <v>0</v>
      </c>
      <c r="H63" s="228">
        <f>'نتائج الفصل الثاني'!U10</f>
        <v>0</v>
      </c>
      <c r="I63" s="18">
        <f>'نتائج الفصل الثاني'!X10</f>
        <v>0</v>
      </c>
      <c r="J63" s="228">
        <f>'نتائج الفصل الثاني'!AA10</f>
        <v>0</v>
      </c>
      <c r="K63" s="228">
        <f>'نتائج الفصل الثاني'!AD10</f>
        <v>0</v>
      </c>
      <c r="L63" s="18">
        <f>'نتائج الفصل الثاني'!AE10</f>
        <v>0</v>
      </c>
      <c r="M63" s="18">
        <f>'نتائج الفصل الثاني'!AF10</f>
        <v>0</v>
      </c>
      <c r="N63" s="174">
        <f>RANK(M63,$M$59:$M$92,0)</f>
        <v>1</v>
      </c>
      <c r="O63" s="308"/>
      <c r="P63" s="309"/>
      <c r="Q63" s="314"/>
      <c r="R63" s="314"/>
      <c r="S63" s="318">
        <f t="shared" si="1"/>
        <v>5</v>
      </c>
      <c r="T63" s="332" t="str">
        <f t="shared" si="2"/>
        <v>بن عسلون سعد</v>
      </c>
      <c r="U63" s="323">
        <f t="shared" si="4"/>
        <v>4.3</v>
      </c>
      <c r="V63" s="318">
        <f t="shared" si="5"/>
        <v>3.5</v>
      </c>
      <c r="W63" s="318">
        <f t="shared" si="6"/>
        <v>2</v>
      </c>
      <c r="X63" s="318">
        <f t="shared" si="7"/>
        <v>3.2666666666666671</v>
      </c>
      <c r="Z63" s="323">
        <f t="shared" si="8"/>
        <v>1.088888888888889</v>
      </c>
      <c r="AA63" s="323">
        <f t="shared" si="9"/>
        <v>0</v>
      </c>
      <c r="AB63" s="323">
        <f t="shared" si="10"/>
        <v>0</v>
      </c>
      <c r="AC63" s="318">
        <f t="shared" si="11"/>
        <v>0.36296296296296299</v>
      </c>
      <c r="AD63" s="318">
        <f t="shared" si="12"/>
        <v>19</v>
      </c>
      <c r="AE63" s="325"/>
      <c r="AF63" s="326"/>
      <c r="AG63" s="326"/>
      <c r="AH63" s="327"/>
    </row>
    <row r="64" spans="1:34" ht="16.5" thickBot="1">
      <c r="A64" s="17">
        <f t="shared" si="3"/>
        <v>6</v>
      </c>
      <c r="B64" s="17" t="str">
        <f t="shared" si="3"/>
        <v>مزياني محمد مؤنس</v>
      </c>
      <c r="C64" s="18">
        <f>'نتائج الفصل الثاني'!F11</f>
        <v>0</v>
      </c>
      <c r="D64" s="228">
        <f>'نتائج الفصل الثاني'!I11</f>
        <v>0</v>
      </c>
      <c r="E64" s="228">
        <f>'نتائج الفصل الثاني'!L11</f>
        <v>0</v>
      </c>
      <c r="F64" s="18">
        <f>'نتائج الفصل الثاني'!O11</f>
        <v>0</v>
      </c>
      <c r="G64" s="228">
        <f>'نتائج الفصل الثاني'!R11</f>
        <v>0</v>
      </c>
      <c r="H64" s="228">
        <f>'نتائج الفصل الثاني'!U11</f>
        <v>0</v>
      </c>
      <c r="I64" s="18">
        <f>'نتائج الفصل الثاني'!X11</f>
        <v>0</v>
      </c>
      <c r="J64" s="228">
        <f>'نتائج الفصل الثاني'!AA11</f>
        <v>0</v>
      </c>
      <c r="K64" s="228">
        <f>'نتائج الفصل الثاني'!AD11</f>
        <v>0</v>
      </c>
      <c r="L64" s="18">
        <f>'نتائج الفصل الثاني'!AE11</f>
        <v>0</v>
      </c>
      <c r="M64" s="18">
        <f>'نتائج الفصل الثاني'!AF11</f>
        <v>0</v>
      </c>
      <c r="N64" s="174">
        <f>RANK(M64,$M$59:$M$92,0)</f>
        <v>1</v>
      </c>
      <c r="O64" s="308"/>
      <c r="P64" s="309"/>
      <c r="Q64" s="314"/>
      <c r="R64" s="314"/>
      <c r="S64" s="318">
        <f t="shared" si="1"/>
        <v>6</v>
      </c>
      <c r="T64" s="332" t="str">
        <f t="shared" si="2"/>
        <v>مزياني محمد مؤنس</v>
      </c>
      <c r="U64" s="323">
        <f t="shared" si="4"/>
        <v>5.8</v>
      </c>
      <c r="V64" s="318">
        <f t="shared" si="5"/>
        <v>2.6</v>
      </c>
      <c r="W64" s="318">
        <f t="shared" si="6"/>
        <v>2.9</v>
      </c>
      <c r="X64" s="318">
        <f t="shared" si="7"/>
        <v>3.7666666666666671</v>
      </c>
      <c r="Z64" s="323">
        <f t="shared" si="8"/>
        <v>1.2555555555555555</v>
      </c>
      <c r="AA64" s="323">
        <f t="shared" si="9"/>
        <v>0</v>
      </c>
      <c r="AB64" s="323">
        <f t="shared" si="10"/>
        <v>0</v>
      </c>
      <c r="AC64" s="318">
        <f t="shared" si="11"/>
        <v>0.41851851851851851</v>
      </c>
      <c r="AD64" s="318">
        <f t="shared" si="12"/>
        <v>11</v>
      </c>
      <c r="AE64" s="325"/>
      <c r="AF64" s="326"/>
      <c r="AG64" s="326"/>
      <c r="AH64" s="327"/>
    </row>
    <row r="65" spans="1:34" ht="16.5" thickBot="1">
      <c r="A65" s="17">
        <f t="shared" si="3"/>
        <v>7</v>
      </c>
      <c r="B65" s="17" t="str">
        <f t="shared" si="3"/>
        <v>حرز الله طارق</v>
      </c>
      <c r="C65" s="18">
        <f>'نتائج الفصل الثاني'!F12</f>
        <v>0</v>
      </c>
      <c r="D65" s="228">
        <f>'نتائج الفصل الثاني'!I12</f>
        <v>0</v>
      </c>
      <c r="E65" s="228">
        <f>'نتائج الفصل الثاني'!L12</f>
        <v>0</v>
      </c>
      <c r="F65" s="18">
        <f>'نتائج الفصل الثاني'!O12</f>
        <v>0</v>
      </c>
      <c r="G65" s="228">
        <f>'نتائج الفصل الثاني'!R12</f>
        <v>0</v>
      </c>
      <c r="H65" s="228">
        <f>'نتائج الفصل الثاني'!U12</f>
        <v>0</v>
      </c>
      <c r="I65" s="18">
        <f>'نتائج الفصل الثاني'!X12</f>
        <v>0</v>
      </c>
      <c r="J65" s="228">
        <f>'نتائج الفصل الثاني'!AA12</f>
        <v>0</v>
      </c>
      <c r="K65" s="228">
        <f>'نتائج الفصل الثاني'!AD12</f>
        <v>0</v>
      </c>
      <c r="L65" s="18">
        <f>'نتائج الفصل الثاني'!AE12</f>
        <v>0</v>
      </c>
      <c r="M65" s="18">
        <f>'نتائج الفصل الثاني'!AF12</f>
        <v>0</v>
      </c>
      <c r="N65" s="174">
        <f>RANK(M65,$M$59:$M$92,0)</f>
        <v>1</v>
      </c>
      <c r="O65" s="308"/>
      <c r="P65" s="309"/>
      <c r="Q65" s="314"/>
      <c r="R65" s="314"/>
      <c r="S65" s="318">
        <f t="shared" si="1"/>
        <v>7</v>
      </c>
      <c r="T65" s="332" t="str">
        <f t="shared" si="2"/>
        <v>حرز الله طارق</v>
      </c>
      <c r="U65" s="323">
        <f t="shared" si="4"/>
        <v>4.2</v>
      </c>
      <c r="V65" s="318">
        <f t="shared" si="5"/>
        <v>1.8</v>
      </c>
      <c r="W65" s="318">
        <f t="shared" si="6"/>
        <v>1.6</v>
      </c>
      <c r="X65" s="318">
        <f t="shared" si="7"/>
        <v>2.5333333333333337</v>
      </c>
      <c r="Z65" s="323">
        <f t="shared" si="8"/>
        <v>0.84444444444444455</v>
      </c>
      <c r="AA65" s="323">
        <f t="shared" si="9"/>
        <v>0</v>
      </c>
      <c r="AB65" s="323">
        <f t="shared" si="10"/>
        <v>0</v>
      </c>
      <c r="AC65" s="318">
        <f t="shared" si="11"/>
        <v>0.2814814814814815</v>
      </c>
      <c r="AD65" s="318">
        <f t="shared" si="12"/>
        <v>27</v>
      </c>
      <c r="AE65" s="325"/>
      <c r="AF65" s="326"/>
      <c r="AG65" s="326"/>
      <c r="AH65" s="327"/>
    </row>
    <row r="66" spans="1:34" ht="16.5" thickBot="1">
      <c r="A66" s="17">
        <f t="shared" si="3"/>
        <v>8</v>
      </c>
      <c r="B66" s="17" t="str">
        <f t="shared" si="3"/>
        <v>شرماط عمر</v>
      </c>
      <c r="C66" s="18">
        <f>'نتائج الفصل الثاني'!F13</f>
        <v>0</v>
      </c>
      <c r="D66" s="228">
        <f>'نتائج الفصل الثاني'!I13</f>
        <v>0</v>
      </c>
      <c r="E66" s="228">
        <f>'نتائج الفصل الثاني'!L13</f>
        <v>0</v>
      </c>
      <c r="F66" s="18">
        <f>'نتائج الفصل الثاني'!O13</f>
        <v>0</v>
      </c>
      <c r="G66" s="228">
        <f>'نتائج الفصل الثاني'!R13</f>
        <v>0</v>
      </c>
      <c r="H66" s="228">
        <f>'نتائج الفصل الثاني'!U13</f>
        <v>0</v>
      </c>
      <c r="I66" s="18">
        <f>'نتائج الفصل الثاني'!X13</f>
        <v>0</v>
      </c>
      <c r="J66" s="228">
        <f>'نتائج الفصل الثاني'!AA13</f>
        <v>0</v>
      </c>
      <c r="K66" s="228">
        <f>'نتائج الفصل الثاني'!AD13</f>
        <v>0</v>
      </c>
      <c r="L66" s="18">
        <f>'نتائج الفصل الثاني'!AE13</f>
        <v>0</v>
      </c>
      <c r="M66" s="18">
        <f>'نتائج الفصل الثاني'!AF13</f>
        <v>0</v>
      </c>
      <c r="N66" s="174">
        <f>RANK(M66,$M$59:$M$92,0)</f>
        <v>1</v>
      </c>
      <c r="O66" s="308"/>
      <c r="P66" s="309"/>
      <c r="Q66" s="314"/>
      <c r="R66" s="314"/>
      <c r="S66" s="318">
        <f t="shared" si="1"/>
        <v>8</v>
      </c>
      <c r="T66" s="332" t="str">
        <f t="shared" si="2"/>
        <v>شرماط عمر</v>
      </c>
      <c r="U66" s="323">
        <f t="shared" si="4"/>
        <v>5</v>
      </c>
      <c r="V66" s="318">
        <f t="shared" si="5"/>
        <v>2.2999999999999998</v>
      </c>
      <c r="W66" s="318">
        <f t="shared" si="6"/>
        <v>1.8</v>
      </c>
      <c r="X66" s="318">
        <f t="shared" si="7"/>
        <v>3.0333333333333332</v>
      </c>
      <c r="Z66" s="323">
        <f t="shared" si="8"/>
        <v>1.0111111111111111</v>
      </c>
      <c r="AA66" s="323">
        <f t="shared" si="9"/>
        <v>0</v>
      </c>
      <c r="AB66" s="323">
        <f t="shared" si="10"/>
        <v>0</v>
      </c>
      <c r="AC66" s="318">
        <f t="shared" si="11"/>
        <v>0.33703703703703702</v>
      </c>
      <c r="AD66" s="318">
        <f t="shared" si="12"/>
        <v>21</v>
      </c>
      <c r="AE66" s="325"/>
      <c r="AF66" s="326"/>
      <c r="AG66" s="326"/>
      <c r="AH66" s="327"/>
    </row>
    <row r="67" spans="1:34" ht="16.5" thickBot="1">
      <c r="A67" s="17">
        <f t="shared" si="3"/>
        <v>9</v>
      </c>
      <c r="B67" s="17" t="str">
        <f t="shared" si="3"/>
        <v>عرعور هيثم</v>
      </c>
      <c r="C67" s="18">
        <f>'نتائج الفصل الثاني'!F14</f>
        <v>0</v>
      </c>
      <c r="D67" s="228">
        <f>'نتائج الفصل الثاني'!I14</f>
        <v>0</v>
      </c>
      <c r="E67" s="228">
        <f>'نتائج الفصل الثاني'!L14</f>
        <v>0</v>
      </c>
      <c r="F67" s="18">
        <f>'نتائج الفصل الثاني'!O14</f>
        <v>0</v>
      </c>
      <c r="G67" s="228">
        <f>'نتائج الفصل الثاني'!R14</f>
        <v>0</v>
      </c>
      <c r="H67" s="228">
        <f>'نتائج الفصل الثاني'!U14</f>
        <v>0</v>
      </c>
      <c r="I67" s="18">
        <f>'نتائج الفصل الثاني'!X14</f>
        <v>0</v>
      </c>
      <c r="J67" s="228">
        <f>'نتائج الفصل الثاني'!AA14</f>
        <v>0</v>
      </c>
      <c r="K67" s="228">
        <f>'نتائج الفصل الثاني'!AD14</f>
        <v>0</v>
      </c>
      <c r="L67" s="18">
        <f>'نتائج الفصل الثاني'!AE14</f>
        <v>0</v>
      </c>
      <c r="M67" s="18">
        <f>'نتائج الفصل الثاني'!AF14</f>
        <v>0</v>
      </c>
      <c r="N67" s="174">
        <f>RANK(M67,$M$59:$M$92,0)</f>
        <v>1</v>
      </c>
      <c r="O67" s="308"/>
      <c r="P67" s="309"/>
      <c r="Q67" s="314"/>
      <c r="R67" s="314"/>
      <c r="S67" s="318">
        <f t="shared" si="1"/>
        <v>9</v>
      </c>
      <c r="T67" s="332" t="str">
        <f t="shared" si="2"/>
        <v>عرعور هيثم</v>
      </c>
      <c r="U67" s="323">
        <f t="shared" si="4"/>
        <v>7.1</v>
      </c>
      <c r="V67" s="318">
        <f t="shared" si="5"/>
        <v>3.6</v>
      </c>
      <c r="W67" s="318">
        <f t="shared" si="6"/>
        <v>3.2</v>
      </c>
      <c r="X67" s="318">
        <f t="shared" si="7"/>
        <v>4.6333333333333337</v>
      </c>
      <c r="Z67" s="323">
        <f t="shared" si="8"/>
        <v>1.5444444444444445</v>
      </c>
      <c r="AA67" s="323">
        <f t="shared" si="9"/>
        <v>0</v>
      </c>
      <c r="AB67" s="323">
        <f t="shared" si="10"/>
        <v>0</v>
      </c>
      <c r="AC67" s="318">
        <f t="shared" si="11"/>
        <v>0.51481481481481484</v>
      </c>
      <c r="AD67" s="318">
        <f t="shared" si="12"/>
        <v>4</v>
      </c>
      <c r="AE67" s="325"/>
      <c r="AF67" s="326"/>
      <c r="AG67" s="326"/>
      <c r="AH67" s="327"/>
    </row>
    <row r="68" spans="1:34" ht="16.5" thickBot="1">
      <c r="A68" s="17">
        <f t="shared" si="3"/>
        <v>10</v>
      </c>
      <c r="B68" s="17" t="str">
        <f t="shared" si="3"/>
        <v xml:space="preserve">غنومات بن عيسى </v>
      </c>
      <c r="C68" s="18">
        <f>'نتائج الفصل الثاني'!F15</f>
        <v>0</v>
      </c>
      <c r="D68" s="228">
        <f>'نتائج الفصل الثاني'!I15</f>
        <v>0</v>
      </c>
      <c r="E68" s="228">
        <f>'نتائج الفصل الثاني'!L15</f>
        <v>0</v>
      </c>
      <c r="F68" s="18">
        <f>'نتائج الفصل الثاني'!O15</f>
        <v>0</v>
      </c>
      <c r="G68" s="228">
        <f>'نتائج الفصل الثاني'!R15</f>
        <v>0</v>
      </c>
      <c r="H68" s="228">
        <f>'نتائج الفصل الثاني'!U15</f>
        <v>0</v>
      </c>
      <c r="I68" s="18">
        <f>'نتائج الفصل الثاني'!X15</f>
        <v>0</v>
      </c>
      <c r="J68" s="228">
        <f>'نتائج الفصل الثاني'!AA15</f>
        <v>0</v>
      </c>
      <c r="K68" s="228">
        <f>'نتائج الفصل الثاني'!AD15</f>
        <v>0</v>
      </c>
      <c r="L68" s="18">
        <f>'نتائج الفصل الثاني'!AE15</f>
        <v>0</v>
      </c>
      <c r="M68" s="18">
        <f>'نتائج الفصل الثاني'!AF15</f>
        <v>0</v>
      </c>
      <c r="N68" s="174">
        <f>RANK(M68,$M$59:$M$92,0)</f>
        <v>1</v>
      </c>
      <c r="O68" s="308"/>
      <c r="P68" s="309"/>
      <c r="Q68" s="314"/>
      <c r="R68" s="314"/>
      <c r="S68" s="318">
        <f t="shared" si="1"/>
        <v>10</v>
      </c>
      <c r="T68" s="332" t="str">
        <f t="shared" si="2"/>
        <v xml:space="preserve">غنومات بن عيسى </v>
      </c>
      <c r="U68" s="323">
        <f t="shared" si="4"/>
        <v>3.2</v>
      </c>
      <c r="V68" s="318">
        <f t="shared" si="5"/>
        <v>1.7</v>
      </c>
      <c r="W68" s="318">
        <f t="shared" si="6"/>
        <v>1.6</v>
      </c>
      <c r="X68" s="318">
        <f t="shared" si="7"/>
        <v>2.1666666666666665</v>
      </c>
      <c r="Z68" s="323">
        <f t="shared" si="8"/>
        <v>0.72222222222222221</v>
      </c>
      <c r="AA68" s="323">
        <f t="shared" si="9"/>
        <v>0</v>
      </c>
      <c r="AB68" s="323">
        <f t="shared" si="10"/>
        <v>0</v>
      </c>
      <c r="AC68" s="318">
        <f t="shared" si="11"/>
        <v>0.24074074074074073</v>
      </c>
      <c r="AD68" s="318">
        <f t="shared" si="12"/>
        <v>26</v>
      </c>
      <c r="AE68" s="325"/>
      <c r="AF68" s="326"/>
      <c r="AG68" s="326"/>
      <c r="AH68" s="327"/>
    </row>
    <row r="69" spans="1:34" ht="16.5" thickBot="1">
      <c r="A69" s="17">
        <f t="shared" si="3"/>
        <v>11</v>
      </c>
      <c r="B69" s="17" t="str">
        <f t="shared" si="3"/>
        <v>بقة  احمد</v>
      </c>
      <c r="C69" s="18">
        <f>'نتائج الفصل الثاني'!F16</f>
        <v>0</v>
      </c>
      <c r="D69" s="228">
        <f>'نتائج الفصل الثاني'!I16</f>
        <v>0</v>
      </c>
      <c r="E69" s="228">
        <f>'نتائج الفصل الثاني'!L16</f>
        <v>0</v>
      </c>
      <c r="F69" s="18">
        <f>'نتائج الفصل الثاني'!O16</f>
        <v>0</v>
      </c>
      <c r="G69" s="228">
        <f>'نتائج الفصل الثاني'!R16</f>
        <v>0</v>
      </c>
      <c r="H69" s="228">
        <f>'نتائج الفصل الثاني'!U16</f>
        <v>0</v>
      </c>
      <c r="I69" s="18">
        <f>'نتائج الفصل الثاني'!X16</f>
        <v>0</v>
      </c>
      <c r="J69" s="228">
        <f>'نتائج الفصل الثاني'!AA16</f>
        <v>0</v>
      </c>
      <c r="K69" s="228">
        <f>'نتائج الفصل الثاني'!AD16</f>
        <v>0</v>
      </c>
      <c r="L69" s="18">
        <f>'نتائج الفصل الثاني'!AE16</f>
        <v>0</v>
      </c>
      <c r="M69" s="18">
        <f>'نتائج الفصل الثاني'!AF16</f>
        <v>0</v>
      </c>
      <c r="N69" s="174">
        <f>RANK(M69,$M$59:$M$92,0)</f>
        <v>1</v>
      </c>
      <c r="O69" s="308"/>
      <c r="P69" s="309"/>
      <c r="Q69" s="314"/>
      <c r="R69" s="314"/>
      <c r="S69" s="318">
        <f t="shared" si="1"/>
        <v>11</v>
      </c>
      <c r="T69" s="332" t="str">
        <f t="shared" si="2"/>
        <v>بقة  احمد</v>
      </c>
      <c r="U69" s="323">
        <f t="shared" si="4"/>
        <v>4.5999999999999996</v>
      </c>
      <c r="V69" s="318">
        <f t="shared" si="5"/>
        <v>2.7</v>
      </c>
      <c r="W69" s="318">
        <f t="shared" si="6"/>
        <v>2</v>
      </c>
      <c r="X69" s="318">
        <f t="shared" si="7"/>
        <v>3.1</v>
      </c>
      <c r="Z69" s="323">
        <f t="shared" si="8"/>
        <v>1.0333333333333334</v>
      </c>
      <c r="AA69" s="323">
        <f t="shared" si="9"/>
        <v>0</v>
      </c>
      <c r="AB69" s="323">
        <f t="shared" si="10"/>
        <v>0</v>
      </c>
      <c r="AC69" s="318">
        <f t="shared" si="11"/>
        <v>0.3444444444444445</v>
      </c>
      <c r="AD69" s="318">
        <f t="shared" si="12"/>
        <v>19</v>
      </c>
      <c r="AE69" s="325"/>
      <c r="AF69" s="326"/>
      <c r="AG69" s="326"/>
      <c r="AH69" s="327"/>
    </row>
    <row r="70" spans="1:34" ht="16.5" thickBot="1">
      <c r="A70" s="17">
        <f t="shared" si="3"/>
        <v>12</v>
      </c>
      <c r="B70" s="17" t="str">
        <f t="shared" si="3"/>
        <v xml:space="preserve">سماصري محمد شكيب </v>
      </c>
      <c r="C70" s="18">
        <f>'نتائج الفصل الثاني'!F17</f>
        <v>0</v>
      </c>
      <c r="D70" s="228">
        <f>'نتائج الفصل الثاني'!I17</f>
        <v>0</v>
      </c>
      <c r="E70" s="228">
        <f>'نتائج الفصل الثاني'!L17</f>
        <v>0</v>
      </c>
      <c r="F70" s="18">
        <f>'نتائج الفصل الثاني'!O17</f>
        <v>0</v>
      </c>
      <c r="G70" s="228">
        <f>'نتائج الفصل الثاني'!R17</f>
        <v>0</v>
      </c>
      <c r="H70" s="228">
        <f>'نتائج الفصل الثاني'!U17</f>
        <v>0</v>
      </c>
      <c r="I70" s="18">
        <f>'نتائج الفصل الثاني'!X17</f>
        <v>0</v>
      </c>
      <c r="J70" s="228">
        <f>'نتائج الفصل الثاني'!AA17</f>
        <v>0</v>
      </c>
      <c r="K70" s="228">
        <f>'نتائج الفصل الثاني'!AD17</f>
        <v>0</v>
      </c>
      <c r="L70" s="18">
        <f>'نتائج الفصل الثاني'!AE17</f>
        <v>0</v>
      </c>
      <c r="M70" s="18">
        <f>'نتائج الفصل الثاني'!AF17</f>
        <v>0</v>
      </c>
      <c r="N70" s="174">
        <f>RANK(M70,$M$59:$M$92,0)</f>
        <v>1</v>
      </c>
      <c r="O70" s="308"/>
      <c r="P70" s="309"/>
      <c r="Q70" s="314"/>
      <c r="R70" s="314"/>
      <c r="S70" s="318">
        <f t="shared" si="1"/>
        <v>12</v>
      </c>
      <c r="T70" s="332" t="str">
        <f t="shared" si="2"/>
        <v xml:space="preserve">سماصري محمد شكيب </v>
      </c>
      <c r="U70" s="323">
        <f t="shared" si="4"/>
        <v>7</v>
      </c>
      <c r="V70" s="318">
        <f t="shared" si="5"/>
        <v>3.5</v>
      </c>
      <c r="W70" s="318">
        <f t="shared" si="6"/>
        <v>3.3</v>
      </c>
      <c r="X70" s="318">
        <f t="shared" si="7"/>
        <v>4.6000000000000005</v>
      </c>
      <c r="Z70" s="323">
        <f t="shared" si="8"/>
        <v>1.5333333333333334</v>
      </c>
      <c r="AA70" s="323">
        <f t="shared" si="9"/>
        <v>0</v>
      </c>
      <c r="AB70" s="323">
        <f t="shared" si="10"/>
        <v>0</v>
      </c>
      <c r="AC70" s="318">
        <f t="shared" si="11"/>
        <v>0.51111111111111118</v>
      </c>
      <c r="AD70" s="318">
        <f t="shared" si="12"/>
        <v>4</v>
      </c>
      <c r="AE70" s="325"/>
      <c r="AF70" s="326"/>
      <c r="AG70" s="326"/>
      <c r="AH70" s="327"/>
    </row>
    <row r="71" spans="1:34" ht="16.5" thickBot="1">
      <c r="A71" s="17">
        <f t="shared" si="3"/>
        <v>13</v>
      </c>
      <c r="B71" s="17" t="str">
        <f t="shared" si="3"/>
        <v>مداح رؤوف</v>
      </c>
      <c r="C71" s="18">
        <f>'نتائج الفصل الثاني'!F18</f>
        <v>0</v>
      </c>
      <c r="D71" s="228">
        <f>'نتائج الفصل الثاني'!I18</f>
        <v>0</v>
      </c>
      <c r="E71" s="228">
        <f>'نتائج الفصل الثاني'!L18</f>
        <v>0</v>
      </c>
      <c r="F71" s="18">
        <f>'نتائج الفصل الثاني'!O18</f>
        <v>0</v>
      </c>
      <c r="G71" s="228">
        <f>'نتائج الفصل الثاني'!R18</f>
        <v>0</v>
      </c>
      <c r="H71" s="228">
        <f>'نتائج الفصل الثاني'!U18</f>
        <v>0</v>
      </c>
      <c r="I71" s="18">
        <f>'نتائج الفصل الثاني'!X18</f>
        <v>0</v>
      </c>
      <c r="J71" s="228">
        <f>'نتائج الفصل الثاني'!AA18</f>
        <v>0</v>
      </c>
      <c r="K71" s="228">
        <f>'نتائج الفصل الثاني'!AD18</f>
        <v>0</v>
      </c>
      <c r="L71" s="18">
        <f>'نتائج الفصل الثاني'!AE18</f>
        <v>0</v>
      </c>
      <c r="M71" s="18">
        <f>'نتائج الفصل الثاني'!AF18</f>
        <v>0</v>
      </c>
      <c r="N71" s="174">
        <f>RANK(M71,$M$59:$M$92,0)</f>
        <v>1</v>
      </c>
      <c r="O71" s="308"/>
      <c r="P71" s="309"/>
      <c r="Q71" s="314"/>
      <c r="R71" s="314"/>
      <c r="S71" s="318">
        <f t="shared" si="1"/>
        <v>13</v>
      </c>
      <c r="T71" s="332" t="str">
        <f t="shared" si="2"/>
        <v>مداح رؤوف</v>
      </c>
      <c r="U71" s="323">
        <f t="shared" si="4"/>
        <v>5.0999999999999996</v>
      </c>
      <c r="V71" s="318">
        <f t="shared" si="5"/>
        <v>3.2</v>
      </c>
      <c r="W71" s="318">
        <f t="shared" si="6"/>
        <v>2.2999999999999998</v>
      </c>
      <c r="X71" s="318">
        <f t="shared" si="7"/>
        <v>3.5333333333333332</v>
      </c>
      <c r="Z71" s="323">
        <f t="shared" si="8"/>
        <v>1.1777777777777778</v>
      </c>
      <c r="AA71" s="323">
        <f t="shared" si="9"/>
        <v>0</v>
      </c>
      <c r="AB71" s="323">
        <f t="shared" si="10"/>
        <v>0</v>
      </c>
      <c r="AC71" s="318">
        <f t="shared" si="11"/>
        <v>0.3925925925925926</v>
      </c>
      <c r="AD71" s="318">
        <f t="shared" si="12"/>
        <v>12</v>
      </c>
      <c r="AE71" s="325"/>
      <c r="AF71" s="326"/>
      <c r="AG71" s="326"/>
      <c r="AH71" s="327"/>
    </row>
    <row r="72" spans="1:34" ht="16.5" thickBot="1">
      <c r="A72" s="17">
        <f t="shared" si="3"/>
        <v>14</v>
      </c>
      <c r="B72" s="17" t="str">
        <f t="shared" si="3"/>
        <v>تفاح أحمد</v>
      </c>
      <c r="C72" s="18">
        <f>'نتائج الفصل الثاني'!F19</f>
        <v>0</v>
      </c>
      <c r="D72" s="228">
        <f>'نتائج الفصل الثاني'!I19</f>
        <v>0</v>
      </c>
      <c r="E72" s="228">
        <f>'نتائج الفصل الثاني'!L19</f>
        <v>0</v>
      </c>
      <c r="F72" s="18">
        <f>'نتائج الفصل الثاني'!O19</f>
        <v>0</v>
      </c>
      <c r="G72" s="228">
        <f>'نتائج الفصل الثاني'!R19</f>
        <v>0</v>
      </c>
      <c r="H72" s="228">
        <f>'نتائج الفصل الثاني'!U19</f>
        <v>0</v>
      </c>
      <c r="I72" s="18">
        <f>'نتائج الفصل الثاني'!X19</f>
        <v>0</v>
      </c>
      <c r="J72" s="228">
        <f>'نتائج الفصل الثاني'!AA19</f>
        <v>0</v>
      </c>
      <c r="K72" s="228">
        <f>'نتائج الفصل الثاني'!AD19</f>
        <v>0</v>
      </c>
      <c r="L72" s="18">
        <f>'نتائج الفصل الثاني'!AE19</f>
        <v>0</v>
      </c>
      <c r="M72" s="18">
        <f>'نتائج الفصل الثاني'!AF19</f>
        <v>0</v>
      </c>
      <c r="N72" s="174">
        <f>RANK(M72,$M$59:$M$92,0)</f>
        <v>1</v>
      </c>
      <c r="O72" s="308"/>
      <c r="P72" s="309"/>
      <c r="Q72" s="314"/>
      <c r="R72" s="314"/>
      <c r="S72" s="318">
        <f t="shared" si="1"/>
        <v>14</v>
      </c>
      <c r="T72" s="332" t="str">
        <f t="shared" si="2"/>
        <v>تفاح أحمد</v>
      </c>
      <c r="U72" s="323">
        <f t="shared" si="4"/>
        <v>5.0999999999999996</v>
      </c>
      <c r="V72" s="318">
        <f t="shared" si="5"/>
        <v>3.4</v>
      </c>
      <c r="W72" s="318">
        <f t="shared" si="6"/>
        <v>2.2999999999999998</v>
      </c>
      <c r="X72" s="318">
        <f t="shared" si="7"/>
        <v>3.5999999999999996</v>
      </c>
      <c r="Z72" s="323">
        <f t="shared" si="8"/>
        <v>1.2</v>
      </c>
      <c r="AA72" s="323">
        <f t="shared" si="9"/>
        <v>0</v>
      </c>
      <c r="AB72" s="323">
        <f t="shared" si="10"/>
        <v>0</v>
      </c>
      <c r="AC72" s="318">
        <f t="shared" si="11"/>
        <v>0.39999999999999997</v>
      </c>
      <c r="AD72" s="318">
        <f t="shared" si="12"/>
        <v>10</v>
      </c>
      <c r="AE72" s="325"/>
      <c r="AF72" s="326"/>
      <c r="AG72" s="326"/>
      <c r="AH72" s="327"/>
    </row>
    <row r="73" spans="1:34" ht="16.5" thickBot="1">
      <c r="A73" s="17">
        <f t="shared" si="3"/>
        <v>15</v>
      </c>
      <c r="B73" s="17" t="str">
        <f t="shared" si="3"/>
        <v xml:space="preserve">الشاوي غزيل </v>
      </c>
      <c r="C73" s="18">
        <f>'نتائج الفصل الثاني'!F20</f>
        <v>0</v>
      </c>
      <c r="D73" s="228">
        <f>'نتائج الفصل الثاني'!I20</f>
        <v>0</v>
      </c>
      <c r="E73" s="228">
        <f>'نتائج الفصل الثاني'!L20</f>
        <v>0</v>
      </c>
      <c r="F73" s="18">
        <f>'نتائج الفصل الثاني'!O20</f>
        <v>0</v>
      </c>
      <c r="G73" s="228">
        <f>'نتائج الفصل الثاني'!R20</f>
        <v>0</v>
      </c>
      <c r="H73" s="228">
        <f>'نتائج الفصل الثاني'!U20</f>
        <v>0</v>
      </c>
      <c r="I73" s="18">
        <f>'نتائج الفصل الثاني'!X20</f>
        <v>0</v>
      </c>
      <c r="J73" s="228">
        <f>'نتائج الفصل الثاني'!AA20</f>
        <v>0</v>
      </c>
      <c r="K73" s="228">
        <f>'نتائج الفصل الثاني'!AD20</f>
        <v>0</v>
      </c>
      <c r="L73" s="18">
        <f>'نتائج الفصل الثاني'!AE20</f>
        <v>0</v>
      </c>
      <c r="M73" s="18">
        <f>'نتائج الفصل الثاني'!AF20</f>
        <v>0</v>
      </c>
      <c r="N73" s="174">
        <f>RANK(M73,$M$59:$M$92,0)</f>
        <v>1</v>
      </c>
      <c r="O73" s="308"/>
      <c r="P73" s="309"/>
      <c r="Q73" s="314"/>
      <c r="R73" s="314"/>
      <c r="S73" s="318">
        <f t="shared" si="1"/>
        <v>15</v>
      </c>
      <c r="T73" s="332" t="str">
        <f t="shared" si="2"/>
        <v xml:space="preserve">الشاوي غزيل </v>
      </c>
      <c r="U73" s="323">
        <f t="shared" si="4"/>
        <v>5.9</v>
      </c>
      <c r="V73" s="318">
        <f t="shared" si="5"/>
        <v>2</v>
      </c>
      <c r="W73" s="318">
        <f t="shared" si="6"/>
        <v>1.8</v>
      </c>
      <c r="X73" s="318">
        <f t="shared" si="7"/>
        <v>3.2333333333333329</v>
      </c>
      <c r="Z73" s="323">
        <f t="shared" si="8"/>
        <v>1.0777777777777777</v>
      </c>
      <c r="AA73" s="323">
        <f t="shared" si="9"/>
        <v>0</v>
      </c>
      <c r="AB73" s="323">
        <f t="shared" si="10"/>
        <v>0</v>
      </c>
      <c r="AC73" s="318">
        <f t="shared" si="11"/>
        <v>0.35925925925925922</v>
      </c>
      <c r="AD73" s="318">
        <f t="shared" si="12"/>
        <v>14</v>
      </c>
      <c r="AE73" s="325"/>
      <c r="AF73" s="326"/>
      <c r="AG73" s="326"/>
      <c r="AH73" s="327"/>
    </row>
    <row r="74" spans="1:34" ht="16.5" thickBot="1">
      <c r="A74" s="17">
        <f t="shared" si="3"/>
        <v>16</v>
      </c>
      <c r="B74" s="17" t="str">
        <f t="shared" si="3"/>
        <v xml:space="preserve">دوارة ناريمان ريمة </v>
      </c>
      <c r="C74" s="18">
        <f>'نتائج الفصل الثاني'!F21</f>
        <v>0</v>
      </c>
      <c r="D74" s="228">
        <f>'نتائج الفصل الثاني'!I21</f>
        <v>0</v>
      </c>
      <c r="E74" s="228">
        <f>'نتائج الفصل الثاني'!L21</f>
        <v>0</v>
      </c>
      <c r="F74" s="18">
        <f>'نتائج الفصل الثاني'!O21</f>
        <v>0</v>
      </c>
      <c r="G74" s="228">
        <f>'نتائج الفصل الثاني'!R21</f>
        <v>0</v>
      </c>
      <c r="H74" s="228">
        <f>'نتائج الفصل الثاني'!U21</f>
        <v>0</v>
      </c>
      <c r="I74" s="18">
        <f>'نتائج الفصل الثاني'!X21</f>
        <v>0</v>
      </c>
      <c r="J74" s="228">
        <f>'نتائج الفصل الثاني'!AA21</f>
        <v>0</v>
      </c>
      <c r="K74" s="228">
        <f>'نتائج الفصل الثاني'!AD21</f>
        <v>0</v>
      </c>
      <c r="L74" s="18">
        <f>'نتائج الفصل الثاني'!AE21</f>
        <v>0</v>
      </c>
      <c r="M74" s="18">
        <f>'نتائج الفصل الثاني'!AF21</f>
        <v>0</v>
      </c>
      <c r="N74" s="174">
        <f>RANK(M74,$M$59:$M$92,0)</f>
        <v>1</v>
      </c>
      <c r="O74" s="308"/>
      <c r="P74" s="309"/>
      <c r="Q74" s="314"/>
      <c r="R74" s="314"/>
      <c r="S74" s="318">
        <f t="shared" si="1"/>
        <v>16</v>
      </c>
      <c r="T74" s="332" t="str">
        <f t="shared" si="2"/>
        <v xml:space="preserve">دوارة ناريمان ريمة </v>
      </c>
      <c r="U74" s="323">
        <f t="shared" si="4"/>
        <v>5.6</v>
      </c>
      <c r="V74" s="318">
        <f t="shared" si="5"/>
        <v>2.9</v>
      </c>
      <c r="W74" s="318">
        <f t="shared" si="6"/>
        <v>1.8</v>
      </c>
      <c r="X74" s="318">
        <f t="shared" si="7"/>
        <v>3.4333333333333336</v>
      </c>
      <c r="Z74" s="323">
        <f t="shared" si="8"/>
        <v>1.1444444444444446</v>
      </c>
      <c r="AA74" s="323">
        <f t="shared" si="9"/>
        <v>0</v>
      </c>
      <c r="AB74" s="323">
        <f t="shared" si="10"/>
        <v>0</v>
      </c>
      <c r="AC74" s="318">
        <f t="shared" si="11"/>
        <v>0.38148148148148153</v>
      </c>
      <c r="AD74" s="318">
        <f t="shared" si="12"/>
        <v>12</v>
      </c>
      <c r="AE74" s="325"/>
      <c r="AF74" s="326"/>
      <c r="AG74" s="326"/>
      <c r="AH74" s="327"/>
    </row>
    <row r="75" spans="1:34" ht="16.5" thickBot="1">
      <c r="A75" s="17">
        <f t="shared" si="3"/>
        <v>17</v>
      </c>
      <c r="B75" s="17" t="str">
        <f t="shared" si="3"/>
        <v xml:space="preserve">عسلوني عائشة </v>
      </c>
      <c r="C75" s="18">
        <f>'نتائج الفصل الثاني'!F22</f>
        <v>0</v>
      </c>
      <c r="D75" s="228">
        <f>'نتائج الفصل الثاني'!I22</f>
        <v>0</v>
      </c>
      <c r="E75" s="228">
        <f>'نتائج الفصل الثاني'!L22</f>
        <v>0</v>
      </c>
      <c r="F75" s="18">
        <f>'نتائج الفصل الثاني'!O22</f>
        <v>0</v>
      </c>
      <c r="G75" s="228">
        <f>'نتائج الفصل الثاني'!R22</f>
        <v>0</v>
      </c>
      <c r="H75" s="228">
        <f>'نتائج الفصل الثاني'!U22</f>
        <v>0</v>
      </c>
      <c r="I75" s="18">
        <f>'نتائج الفصل الثاني'!X22</f>
        <v>0</v>
      </c>
      <c r="J75" s="228">
        <f>'نتائج الفصل الثاني'!AA22</f>
        <v>0</v>
      </c>
      <c r="K75" s="228">
        <f>'نتائج الفصل الثاني'!AD22</f>
        <v>0</v>
      </c>
      <c r="L75" s="18">
        <f>'نتائج الفصل الثاني'!AE22</f>
        <v>0</v>
      </c>
      <c r="M75" s="18">
        <f>'نتائج الفصل الثاني'!AF22</f>
        <v>0</v>
      </c>
      <c r="N75" s="174">
        <f>RANK(M75,$M$59:$M$92,0)</f>
        <v>1</v>
      </c>
      <c r="O75" s="308"/>
      <c r="P75" s="309"/>
      <c r="Q75" s="314"/>
      <c r="R75" s="314"/>
      <c r="S75" s="318">
        <f t="shared" si="1"/>
        <v>17</v>
      </c>
      <c r="T75" s="332" t="str">
        <f t="shared" si="2"/>
        <v xml:space="preserve">عسلوني عائشة </v>
      </c>
      <c r="U75" s="323">
        <f t="shared" si="4"/>
        <v>7.1</v>
      </c>
      <c r="V75" s="318">
        <f t="shared" si="5"/>
        <v>4</v>
      </c>
      <c r="W75" s="318">
        <f t="shared" si="6"/>
        <v>3.3</v>
      </c>
      <c r="X75" s="318">
        <f t="shared" si="7"/>
        <v>4.8</v>
      </c>
      <c r="Z75" s="323">
        <f t="shared" si="8"/>
        <v>1.5999999999999999</v>
      </c>
      <c r="AA75" s="323">
        <f t="shared" si="9"/>
        <v>0</v>
      </c>
      <c r="AB75" s="323">
        <f t="shared" si="10"/>
        <v>0</v>
      </c>
      <c r="AC75" s="318">
        <f t="shared" si="11"/>
        <v>0.53333333333333333</v>
      </c>
      <c r="AD75" s="318">
        <f t="shared" si="12"/>
        <v>1</v>
      </c>
      <c r="AE75" s="325"/>
      <c r="AF75" s="326"/>
      <c r="AG75" s="326"/>
      <c r="AH75" s="327"/>
    </row>
    <row r="76" spans="1:34" ht="16.5" thickBot="1">
      <c r="A76" s="17">
        <f t="shared" si="3"/>
        <v>18</v>
      </c>
      <c r="B76" s="17" t="str">
        <f t="shared" si="3"/>
        <v>طريعة  وردة</v>
      </c>
      <c r="C76" s="18">
        <f>'نتائج الفصل الثاني'!F23</f>
        <v>0</v>
      </c>
      <c r="D76" s="228">
        <f>'نتائج الفصل الثاني'!I23</f>
        <v>0</v>
      </c>
      <c r="E76" s="228">
        <f>'نتائج الفصل الثاني'!L23</f>
        <v>0</v>
      </c>
      <c r="F76" s="18">
        <f>'نتائج الفصل الثاني'!O23</f>
        <v>0</v>
      </c>
      <c r="G76" s="228">
        <f>'نتائج الفصل الثاني'!R23</f>
        <v>0</v>
      </c>
      <c r="H76" s="228">
        <f>'نتائج الفصل الثاني'!U23</f>
        <v>0</v>
      </c>
      <c r="I76" s="18">
        <f>'نتائج الفصل الثاني'!X23</f>
        <v>0</v>
      </c>
      <c r="J76" s="228">
        <f>'نتائج الفصل الثاني'!AA23</f>
        <v>0</v>
      </c>
      <c r="K76" s="228">
        <f>'نتائج الفصل الثاني'!AD23</f>
        <v>0</v>
      </c>
      <c r="L76" s="18">
        <f>'نتائج الفصل الثاني'!AE23</f>
        <v>0</v>
      </c>
      <c r="M76" s="18">
        <f>'نتائج الفصل الثاني'!AF23</f>
        <v>0</v>
      </c>
      <c r="N76" s="174">
        <f>RANK(M76,$M$59:$M$92,0)</f>
        <v>1</v>
      </c>
      <c r="O76" s="308"/>
      <c r="P76" s="309"/>
      <c r="Q76" s="314"/>
      <c r="R76" s="314"/>
      <c r="S76" s="318">
        <f t="shared" si="1"/>
        <v>18</v>
      </c>
      <c r="T76" s="332" t="str">
        <f t="shared" si="2"/>
        <v>طريعة  وردة</v>
      </c>
      <c r="U76" s="323">
        <f t="shared" si="4"/>
        <v>5.6</v>
      </c>
      <c r="V76" s="318">
        <f t="shared" si="5"/>
        <v>3.9</v>
      </c>
      <c r="W76" s="318">
        <f t="shared" si="6"/>
        <v>2.1</v>
      </c>
      <c r="X76" s="318">
        <f t="shared" si="7"/>
        <v>3.8666666666666667</v>
      </c>
      <c r="Z76" s="323">
        <f t="shared" si="8"/>
        <v>1.2888888888888888</v>
      </c>
      <c r="AA76" s="323">
        <f t="shared" si="9"/>
        <v>0</v>
      </c>
      <c r="AB76" s="323">
        <f t="shared" si="10"/>
        <v>0</v>
      </c>
      <c r="AC76" s="318">
        <f t="shared" si="11"/>
        <v>0.42962962962962958</v>
      </c>
      <c r="AD76" s="318">
        <f t="shared" si="12"/>
        <v>7</v>
      </c>
      <c r="AE76" s="325"/>
      <c r="AF76" s="326"/>
      <c r="AG76" s="326"/>
      <c r="AH76" s="327"/>
    </row>
    <row r="77" spans="1:34" ht="16.5" thickBot="1">
      <c r="A77" s="17">
        <f t="shared" si="3"/>
        <v>19</v>
      </c>
      <c r="B77" s="17" t="str">
        <f t="shared" si="3"/>
        <v xml:space="preserve">مداح ياسمين </v>
      </c>
      <c r="C77" s="18">
        <f>'نتائج الفصل الثاني'!F24</f>
        <v>0</v>
      </c>
      <c r="D77" s="228">
        <f>'نتائج الفصل الثاني'!I24</f>
        <v>0</v>
      </c>
      <c r="E77" s="228">
        <f>'نتائج الفصل الثاني'!L24</f>
        <v>0</v>
      </c>
      <c r="F77" s="18">
        <f>'نتائج الفصل الثاني'!O24</f>
        <v>0</v>
      </c>
      <c r="G77" s="228">
        <f>'نتائج الفصل الثاني'!R24</f>
        <v>0</v>
      </c>
      <c r="H77" s="228">
        <f>'نتائج الفصل الثاني'!U24</f>
        <v>0</v>
      </c>
      <c r="I77" s="18">
        <f>'نتائج الفصل الثاني'!X24</f>
        <v>0</v>
      </c>
      <c r="J77" s="228">
        <f>'نتائج الفصل الثاني'!AA24</f>
        <v>0</v>
      </c>
      <c r="K77" s="228">
        <f>'نتائج الفصل الثاني'!AD24</f>
        <v>0</v>
      </c>
      <c r="L77" s="18">
        <f>'نتائج الفصل الثاني'!AE24</f>
        <v>0</v>
      </c>
      <c r="M77" s="18">
        <f>'نتائج الفصل الثاني'!AF24</f>
        <v>0</v>
      </c>
      <c r="N77" s="174">
        <f>RANK(M77,$M$59:$M$92,0)</f>
        <v>1</v>
      </c>
      <c r="O77" s="308"/>
      <c r="P77" s="309"/>
      <c r="Q77" s="314"/>
      <c r="R77" s="314"/>
      <c r="S77" s="318">
        <f t="shared" si="1"/>
        <v>19</v>
      </c>
      <c r="T77" s="332" t="str">
        <f t="shared" si="2"/>
        <v xml:space="preserve">مداح ياسمين </v>
      </c>
      <c r="U77" s="323">
        <f t="shared" si="4"/>
        <v>4.9000000000000004</v>
      </c>
      <c r="V77" s="318">
        <f t="shared" si="5"/>
        <v>3.3</v>
      </c>
      <c r="W77" s="318">
        <f t="shared" si="6"/>
        <v>2.5</v>
      </c>
      <c r="X77" s="318">
        <f t="shared" si="7"/>
        <v>3.5666666666666664</v>
      </c>
      <c r="Z77" s="323">
        <f t="shared" si="8"/>
        <v>1.1888888888888889</v>
      </c>
      <c r="AA77" s="323">
        <f t="shared" si="9"/>
        <v>0</v>
      </c>
      <c r="AB77" s="323">
        <f t="shared" si="10"/>
        <v>0</v>
      </c>
      <c r="AC77" s="318">
        <f t="shared" si="11"/>
        <v>0.39629629629629631</v>
      </c>
      <c r="AD77" s="318">
        <f t="shared" si="12"/>
        <v>8</v>
      </c>
      <c r="AE77" s="325"/>
      <c r="AF77" s="326"/>
      <c r="AG77" s="326"/>
      <c r="AH77" s="327"/>
    </row>
    <row r="78" spans="1:34" ht="16.5" thickBot="1">
      <c r="A78" s="17">
        <f t="shared" si="3"/>
        <v>20</v>
      </c>
      <c r="B78" s="17" t="str">
        <f t="shared" si="3"/>
        <v xml:space="preserve">شيبوط رؤى </v>
      </c>
      <c r="C78" s="18">
        <f>'نتائج الفصل الثاني'!F25</f>
        <v>0</v>
      </c>
      <c r="D78" s="228">
        <f>'نتائج الفصل الثاني'!I25</f>
        <v>0</v>
      </c>
      <c r="E78" s="228">
        <f>'نتائج الفصل الثاني'!L25</f>
        <v>0</v>
      </c>
      <c r="F78" s="18">
        <f>'نتائج الفصل الثاني'!O25</f>
        <v>0</v>
      </c>
      <c r="G78" s="228">
        <f>'نتائج الفصل الثاني'!R25</f>
        <v>0</v>
      </c>
      <c r="H78" s="228">
        <f>'نتائج الفصل الثاني'!U25</f>
        <v>0</v>
      </c>
      <c r="I78" s="18">
        <f>'نتائج الفصل الثاني'!X25</f>
        <v>0</v>
      </c>
      <c r="J78" s="228">
        <f>'نتائج الفصل الثاني'!AA25</f>
        <v>0</v>
      </c>
      <c r="K78" s="228">
        <f>'نتائج الفصل الثاني'!AD25</f>
        <v>0</v>
      </c>
      <c r="L78" s="18">
        <f>'نتائج الفصل الثاني'!AE25</f>
        <v>0</v>
      </c>
      <c r="M78" s="18">
        <f>'نتائج الفصل الثاني'!AF25</f>
        <v>0</v>
      </c>
      <c r="N78" s="174">
        <f>RANK(M78,$M$59:$M$92,0)</f>
        <v>1</v>
      </c>
      <c r="O78" s="308"/>
      <c r="P78" s="309"/>
      <c r="Q78" s="314"/>
      <c r="R78" s="314"/>
      <c r="S78" s="318">
        <f t="shared" si="1"/>
        <v>20</v>
      </c>
      <c r="T78" s="332" t="str">
        <f t="shared" si="2"/>
        <v xml:space="preserve">شيبوط رؤى </v>
      </c>
      <c r="U78" s="323">
        <f t="shared" si="4"/>
        <v>6.2</v>
      </c>
      <c r="V78" s="318">
        <f t="shared" si="5"/>
        <v>3.4</v>
      </c>
      <c r="W78" s="318">
        <f t="shared" si="6"/>
        <v>2.4</v>
      </c>
      <c r="X78" s="318">
        <f t="shared" si="7"/>
        <v>4</v>
      </c>
      <c r="Z78" s="323">
        <f t="shared" si="8"/>
        <v>1.3333333333333333</v>
      </c>
      <c r="AA78" s="323">
        <f t="shared" si="9"/>
        <v>0</v>
      </c>
      <c r="AB78" s="323">
        <f t="shared" si="10"/>
        <v>0</v>
      </c>
      <c r="AC78" s="318">
        <f t="shared" si="11"/>
        <v>0.44444444444444442</v>
      </c>
      <c r="AD78" s="318">
        <f t="shared" si="12"/>
        <v>6</v>
      </c>
      <c r="AE78" s="325"/>
      <c r="AF78" s="326"/>
      <c r="AG78" s="326"/>
      <c r="AH78" s="327"/>
    </row>
    <row r="79" spans="1:34" ht="16.5" thickBot="1">
      <c r="A79" s="17">
        <f t="shared" si="3"/>
        <v>21</v>
      </c>
      <c r="B79" s="17" t="str">
        <f t="shared" si="3"/>
        <v>شواطح فريدة</v>
      </c>
      <c r="C79" s="18">
        <f>'نتائج الفصل الثاني'!F26</f>
        <v>0</v>
      </c>
      <c r="D79" s="228">
        <f>'نتائج الفصل الثاني'!I26</f>
        <v>0</v>
      </c>
      <c r="E79" s="228">
        <f>'نتائج الفصل الثاني'!L26</f>
        <v>0</v>
      </c>
      <c r="F79" s="18">
        <f>'نتائج الفصل الثاني'!O26</f>
        <v>0</v>
      </c>
      <c r="G79" s="228">
        <f>'نتائج الفصل الثاني'!R26</f>
        <v>0</v>
      </c>
      <c r="H79" s="228">
        <f>'نتائج الفصل الثاني'!U26</f>
        <v>0</v>
      </c>
      <c r="I79" s="18">
        <f>'نتائج الفصل الثاني'!X26</f>
        <v>0</v>
      </c>
      <c r="J79" s="228">
        <f>'نتائج الفصل الثاني'!AA26</f>
        <v>0</v>
      </c>
      <c r="K79" s="228">
        <f>'نتائج الفصل الثاني'!AD26</f>
        <v>0</v>
      </c>
      <c r="L79" s="18">
        <f>'نتائج الفصل الثاني'!AE26</f>
        <v>0</v>
      </c>
      <c r="M79" s="18">
        <f>'نتائج الفصل الثاني'!AF26</f>
        <v>0</v>
      </c>
      <c r="N79" s="174">
        <f>RANK(M79,$M$59:$M$92,0)</f>
        <v>1</v>
      </c>
      <c r="O79" s="308"/>
      <c r="P79" s="309"/>
      <c r="Q79" s="314"/>
      <c r="R79" s="314"/>
      <c r="S79" s="318">
        <f t="shared" si="1"/>
        <v>21</v>
      </c>
      <c r="T79" s="332" t="str">
        <f t="shared" si="2"/>
        <v>شواطح فريدة</v>
      </c>
      <c r="U79" s="323">
        <f t="shared" si="4"/>
        <v>6.4</v>
      </c>
      <c r="V79" s="318">
        <f t="shared" si="5"/>
        <v>3.9</v>
      </c>
      <c r="W79" s="318">
        <f t="shared" si="6"/>
        <v>2.9</v>
      </c>
      <c r="X79" s="318">
        <f t="shared" si="7"/>
        <v>4.3999999999999995</v>
      </c>
      <c r="Z79" s="323">
        <f t="shared" si="8"/>
        <v>1.4666666666666666</v>
      </c>
      <c r="AA79" s="323">
        <f t="shared" si="9"/>
        <v>0</v>
      </c>
      <c r="AB79" s="323">
        <f t="shared" si="10"/>
        <v>0</v>
      </c>
      <c r="AC79" s="318">
        <f t="shared" si="11"/>
        <v>0.48888888888888887</v>
      </c>
      <c r="AD79" s="318">
        <f t="shared" si="12"/>
        <v>3</v>
      </c>
      <c r="AE79" s="325"/>
      <c r="AF79" s="326"/>
      <c r="AG79" s="326"/>
      <c r="AH79" s="327"/>
    </row>
    <row r="80" spans="1:34" ht="16.5" thickBot="1">
      <c r="A80" s="17">
        <f t="shared" si="3"/>
        <v>22</v>
      </c>
      <c r="B80" s="17" t="str">
        <f t="shared" si="3"/>
        <v>دعلوس الغالية</v>
      </c>
      <c r="C80" s="18">
        <f>'نتائج الفصل الثاني'!F27</f>
        <v>0</v>
      </c>
      <c r="D80" s="228">
        <f>'نتائج الفصل الثاني'!I27</f>
        <v>0</v>
      </c>
      <c r="E80" s="228">
        <f>'نتائج الفصل الثاني'!L27</f>
        <v>0</v>
      </c>
      <c r="F80" s="18">
        <f>'نتائج الفصل الثاني'!O27</f>
        <v>0</v>
      </c>
      <c r="G80" s="228">
        <f>'نتائج الفصل الثاني'!R27</f>
        <v>0</v>
      </c>
      <c r="H80" s="228">
        <f>'نتائج الفصل الثاني'!U27</f>
        <v>0</v>
      </c>
      <c r="I80" s="18">
        <f>'نتائج الفصل الثاني'!X27</f>
        <v>0</v>
      </c>
      <c r="J80" s="228">
        <f>'نتائج الفصل الثاني'!AA27</f>
        <v>0</v>
      </c>
      <c r="K80" s="228">
        <f>'نتائج الفصل الثاني'!AD27</f>
        <v>0</v>
      </c>
      <c r="L80" s="18">
        <f>'نتائج الفصل الثاني'!AE27</f>
        <v>0</v>
      </c>
      <c r="M80" s="18">
        <f>'نتائج الفصل الثاني'!AF27</f>
        <v>0</v>
      </c>
      <c r="N80" s="174">
        <f>RANK(M80,$M$59:$M$92,0)</f>
        <v>1</v>
      </c>
      <c r="O80" s="308"/>
      <c r="P80" s="309"/>
      <c r="Q80" s="314"/>
      <c r="R80" s="314"/>
      <c r="S80" s="318">
        <f t="shared" si="1"/>
        <v>22</v>
      </c>
      <c r="T80" s="332" t="str">
        <f t="shared" si="2"/>
        <v>دعلوس الغالية</v>
      </c>
      <c r="U80" s="323">
        <f t="shared" si="4"/>
        <v>5.4</v>
      </c>
      <c r="V80" s="318">
        <f t="shared" si="5"/>
        <v>2.2000000000000002</v>
      </c>
      <c r="W80" s="318">
        <f t="shared" si="6"/>
        <v>1.9</v>
      </c>
      <c r="X80" s="318">
        <f t="shared" si="7"/>
        <v>3.1666666666666665</v>
      </c>
      <c r="Z80" s="323">
        <f t="shared" si="8"/>
        <v>1.0555555555555556</v>
      </c>
      <c r="AA80" s="323">
        <f t="shared" si="9"/>
        <v>0</v>
      </c>
      <c r="AB80" s="323">
        <f t="shared" si="10"/>
        <v>0</v>
      </c>
      <c r="AC80" s="318">
        <f t="shared" si="11"/>
        <v>0.35185185185185186</v>
      </c>
      <c r="AD80" s="318">
        <f t="shared" si="12"/>
        <v>8</v>
      </c>
      <c r="AE80" s="325"/>
      <c r="AF80" s="326"/>
      <c r="AG80" s="326"/>
      <c r="AH80" s="327"/>
    </row>
    <row r="81" spans="1:34" ht="16.5" thickBot="1">
      <c r="A81" s="17">
        <f t="shared" si="3"/>
        <v>23</v>
      </c>
      <c r="B81" s="17" t="str">
        <f t="shared" si="3"/>
        <v>لحول آلاء كوثر</v>
      </c>
      <c r="C81" s="18">
        <f>'نتائج الفصل الثاني'!F28</f>
        <v>0</v>
      </c>
      <c r="D81" s="228">
        <f>'نتائج الفصل الثاني'!I28</f>
        <v>0</v>
      </c>
      <c r="E81" s="228">
        <f>'نتائج الفصل الثاني'!L28</f>
        <v>0</v>
      </c>
      <c r="F81" s="18">
        <f>'نتائج الفصل الثاني'!O28</f>
        <v>0</v>
      </c>
      <c r="G81" s="228">
        <f>'نتائج الفصل الثاني'!R28</f>
        <v>0</v>
      </c>
      <c r="H81" s="228">
        <f>'نتائج الفصل الثاني'!U28</f>
        <v>0</v>
      </c>
      <c r="I81" s="18">
        <f>'نتائج الفصل الثاني'!X28</f>
        <v>0</v>
      </c>
      <c r="J81" s="228">
        <f>'نتائج الفصل الثاني'!AA28</f>
        <v>0</v>
      </c>
      <c r="K81" s="228">
        <f>'نتائج الفصل الثاني'!AD28</f>
        <v>0</v>
      </c>
      <c r="L81" s="18">
        <f>'نتائج الفصل الثاني'!AE28</f>
        <v>0</v>
      </c>
      <c r="M81" s="18">
        <f>'نتائج الفصل الثاني'!AF28</f>
        <v>0</v>
      </c>
      <c r="N81" s="174">
        <f>RANK(M81,$M$59:$M$92,0)</f>
        <v>1</v>
      </c>
      <c r="O81" s="308"/>
      <c r="P81" s="309"/>
      <c r="Q81" s="314"/>
      <c r="R81" s="314"/>
      <c r="S81" s="318">
        <f t="shared" si="1"/>
        <v>23</v>
      </c>
      <c r="T81" s="332" t="str">
        <f t="shared" si="2"/>
        <v>لحول آلاء كوثر</v>
      </c>
      <c r="U81" s="323">
        <f t="shared" si="4"/>
        <v>7.1</v>
      </c>
      <c r="V81" s="318">
        <f t="shared" si="5"/>
        <v>3.8</v>
      </c>
      <c r="W81" s="318">
        <f t="shared" si="6"/>
        <v>3.1</v>
      </c>
      <c r="X81" s="318">
        <f t="shared" si="7"/>
        <v>4.666666666666667</v>
      </c>
      <c r="Z81" s="323">
        <f t="shared" si="8"/>
        <v>1.5555555555555556</v>
      </c>
      <c r="AA81" s="323">
        <f t="shared" si="9"/>
        <v>0</v>
      </c>
      <c r="AB81" s="323">
        <f t="shared" si="10"/>
        <v>0</v>
      </c>
      <c r="AC81" s="318">
        <f t="shared" si="11"/>
        <v>0.51851851851851849</v>
      </c>
      <c r="AD81" s="318">
        <f t="shared" si="12"/>
        <v>2</v>
      </c>
      <c r="AE81" s="325"/>
      <c r="AF81" s="326"/>
      <c r="AG81" s="326"/>
      <c r="AH81" s="327"/>
    </row>
    <row r="82" spans="1:34" ht="16.5" thickBot="1">
      <c r="A82" s="17">
        <f t="shared" si="3"/>
        <v>24</v>
      </c>
      <c r="B82" s="17" t="str">
        <f t="shared" si="3"/>
        <v>حيرش أميمة وصال</v>
      </c>
      <c r="C82" s="18">
        <f>'نتائج الفصل الثاني'!F29</f>
        <v>0</v>
      </c>
      <c r="D82" s="228">
        <f>'نتائج الفصل الثاني'!I29</f>
        <v>0</v>
      </c>
      <c r="E82" s="228">
        <f>'نتائج الفصل الثاني'!L29</f>
        <v>0</v>
      </c>
      <c r="F82" s="18">
        <f>'نتائج الفصل الثاني'!O29</f>
        <v>0</v>
      </c>
      <c r="G82" s="228">
        <f>'نتائج الفصل الثاني'!R29</f>
        <v>0</v>
      </c>
      <c r="H82" s="228">
        <f>'نتائج الفصل الثاني'!U29</f>
        <v>0</v>
      </c>
      <c r="I82" s="18">
        <f>'نتائج الفصل الثاني'!X29</f>
        <v>0</v>
      </c>
      <c r="J82" s="228">
        <f>'نتائج الفصل الثاني'!AA29</f>
        <v>0</v>
      </c>
      <c r="K82" s="228">
        <f>'نتائج الفصل الثاني'!AD29</f>
        <v>0</v>
      </c>
      <c r="L82" s="18">
        <f>'نتائج الفصل الثاني'!AE29</f>
        <v>0</v>
      </c>
      <c r="M82" s="18">
        <f>'نتائج الفصل الثاني'!AF29</f>
        <v>0</v>
      </c>
      <c r="N82" s="174">
        <f>RANK(M82,$M$59:$M$92,0)</f>
        <v>1</v>
      </c>
      <c r="O82" s="308"/>
      <c r="P82" s="309"/>
      <c r="Q82" s="314"/>
      <c r="R82" s="314"/>
      <c r="S82" s="318">
        <f t="shared" si="1"/>
        <v>24</v>
      </c>
      <c r="T82" s="332" t="str">
        <f t="shared" si="2"/>
        <v>حيرش أميمة وصال</v>
      </c>
      <c r="U82" s="323">
        <f t="shared" si="4"/>
        <v>5.8</v>
      </c>
      <c r="V82" s="318">
        <f t="shared" si="5"/>
        <v>2.9</v>
      </c>
      <c r="W82" s="318">
        <f t="shared" si="6"/>
        <v>2.1</v>
      </c>
      <c r="X82" s="318">
        <f t="shared" si="7"/>
        <v>3.6</v>
      </c>
      <c r="Z82" s="323">
        <f t="shared" si="8"/>
        <v>1.2000000000000002</v>
      </c>
      <c r="AA82" s="323">
        <f t="shared" si="9"/>
        <v>0</v>
      </c>
      <c r="AB82" s="323">
        <f t="shared" si="10"/>
        <v>0</v>
      </c>
      <c r="AC82" s="318">
        <f t="shared" si="11"/>
        <v>0.40000000000000008</v>
      </c>
      <c r="AD82" s="318">
        <f t="shared" si="12"/>
        <v>4</v>
      </c>
      <c r="AE82" s="325"/>
      <c r="AF82" s="326"/>
      <c r="AG82" s="326"/>
      <c r="AH82" s="327"/>
    </row>
    <row r="83" spans="1:34" ht="16.5" thickBot="1">
      <c r="A83" s="17">
        <f t="shared" si="3"/>
        <v>25</v>
      </c>
      <c r="B83" s="17" t="str">
        <f t="shared" si="3"/>
        <v xml:space="preserve">سليماني أميمة </v>
      </c>
      <c r="C83" s="18">
        <f>'نتائج الفصل الثاني'!F30</f>
        <v>0</v>
      </c>
      <c r="D83" s="228">
        <f>'نتائج الفصل الثاني'!I30</f>
        <v>0</v>
      </c>
      <c r="E83" s="228">
        <f>'نتائج الفصل الثاني'!L30</f>
        <v>0</v>
      </c>
      <c r="F83" s="18">
        <f>'نتائج الفصل الثاني'!O30</f>
        <v>0</v>
      </c>
      <c r="G83" s="228">
        <f>'نتائج الفصل الثاني'!R30</f>
        <v>0</v>
      </c>
      <c r="H83" s="228">
        <f>'نتائج الفصل الثاني'!U30</f>
        <v>0</v>
      </c>
      <c r="I83" s="18">
        <f>'نتائج الفصل الثاني'!X30</f>
        <v>0</v>
      </c>
      <c r="J83" s="228">
        <f>'نتائج الفصل الثاني'!AA30</f>
        <v>0</v>
      </c>
      <c r="K83" s="228">
        <f>'نتائج الفصل الثاني'!AD30</f>
        <v>0</v>
      </c>
      <c r="L83" s="18">
        <f>'نتائج الفصل الثاني'!AE30</f>
        <v>0</v>
      </c>
      <c r="M83" s="18">
        <f>'نتائج الفصل الثاني'!AF30</f>
        <v>0</v>
      </c>
      <c r="N83" s="174">
        <f>RANK(M83,$M$59:$M$92,0)</f>
        <v>1</v>
      </c>
      <c r="O83" s="308"/>
      <c r="P83" s="309"/>
      <c r="Q83" s="314"/>
      <c r="R83" s="314"/>
      <c r="S83" s="318">
        <f t="shared" si="1"/>
        <v>25</v>
      </c>
      <c r="T83" s="332" t="str">
        <f t="shared" si="2"/>
        <v xml:space="preserve">سليماني أميمة </v>
      </c>
      <c r="U83" s="323">
        <f t="shared" si="4"/>
        <v>4.2</v>
      </c>
      <c r="V83" s="318">
        <f t="shared" si="5"/>
        <v>2</v>
      </c>
      <c r="W83" s="318">
        <f t="shared" si="6"/>
        <v>1.8</v>
      </c>
      <c r="X83" s="318">
        <f t="shared" si="7"/>
        <v>2.6666666666666665</v>
      </c>
      <c r="Z83" s="323">
        <f t="shared" si="8"/>
        <v>0.88888888888888884</v>
      </c>
      <c r="AA83" s="323">
        <f t="shared" si="9"/>
        <v>0</v>
      </c>
      <c r="AB83" s="323">
        <f t="shared" si="10"/>
        <v>0</v>
      </c>
      <c r="AC83" s="318">
        <f t="shared" si="11"/>
        <v>0.29629629629629628</v>
      </c>
      <c r="AD83" s="318">
        <f t="shared" si="12"/>
        <v>9</v>
      </c>
      <c r="AE83" s="325"/>
      <c r="AF83" s="326"/>
      <c r="AG83" s="326"/>
      <c r="AH83" s="327"/>
    </row>
    <row r="84" spans="1:34" ht="16.5" thickBot="1">
      <c r="A84" s="17">
        <f t="shared" si="3"/>
        <v>26</v>
      </c>
      <c r="B84" s="17" t="str">
        <f t="shared" si="3"/>
        <v>خديوي ريم</v>
      </c>
      <c r="C84" s="18">
        <f>'نتائج الفصل الثاني'!F31</f>
        <v>0</v>
      </c>
      <c r="D84" s="228">
        <f>'نتائج الفصل الثاني'!I31</f>
        <v>0</v>
      </c>
      <c r="E84" s="228">
        <f>'نتائج الفصل الثاني'!L31</f>
        <v>0</v>
      </c>
      <c r="F84" s="18">
        <f>'نتائج الفصل الثاني'!O31</f>
        <v>0</v>
      </c>
      <c r="G84" s="228">
        <f>'نتائج الفصل الثاني'!R31</f>
        <v>0</v>
      </c>
      <c r="H84" s="228">
        <f>'نتائج الفصل الثاني'!U31</f>
        <v>0</v>
      </c>
      <c r="I84" s="18">
        <f>'نتائج الفصل الثاني'!X31</f>
        <v>0</v>
      </c>
      <c r="J84" s="228">
        <f>'نتائج الفصل الثاني'!AA31</f>
        <v>0</v>
      </c>
      <c r="K84" s="228">
        <f>'نتائج الفصل الثاني'!AD31</f>
        <v>0</v>
      </c>
      <c r="L84" s="18">
        <f>'نتائج الفصل الثاني'!AE31</f>
        <v>0</v>
      </c>
      <c r="M84" s="18">
        <f>'نتائج الفصل الثاني'!AF31</f>
        <v>0</v>
      </c>
      <c r="N84" s="174">
        <f>RANK(M84,$M$59:$M$92,0)</f>
        <v>1</v>
      </c>
      <c r="O84" s="308"/>
      <c r="P84" s="309"/>
      <c r="Q84" s="314"/>
      <c r="R84" s="314"/>
      <c r="S84" s="318">
        <f t="shared" si="1"/>
        <v>26</v>
      </c>
      <c r="T84" s="332" t="str">
        <f t="shared" si="2"/>
        <v>خديوي ريم</v>
      </c>
      <c r="U84" s="323">
        <f t="shared" si="4"/>
        <v>6.4</v>
      </c>
      <c r="V84" s="318">
        <f t="shared" si="5"/>
        <v>3.7</v>
      </c>
      <c r="W84" s="318">
        <f t="shared" si="6"/>
        <v>3</v>
      </c>
      <c r="X84" s="318">
        <f t="shared" si="7"/>
        <v>4.3666666666666671</v>
      </c>
      <c r="Z84" s="323">
        <f t="shared" si="8"/>
        <v>1.4555555555555557</v>
      </c>
      <c r="AA84" s="323">
        <f t="shared" si="9"/>
        <v>0</v>
      </c>
      <c r="AB84" s="323">
        <f t="shared" si="10"/>
        <v>0</v>
      </c>
      <c r="AC84" s="318">
        <f t="shared" si="11"/>
        <v>0.48518518518518522</v>
      </c>
      <c r="AD84" s="318">
        <f t="shared" si="12"/>
        <v>2</v>
      </c>
      <c r="AE84" s="325"/>
      <c r="AF84" s="326"/>
      <c r="AG84" s="326"/>
      <c r="AH84" s="327"/>
    </row>
    <row r="85" spans="1:34" ht="16.5" thickBot="1">
      <c r="A85" s="17">
        <f t="shared" si="3"/>
        <v>27</v>
      </c>
      <c r="B85" s="17" t="str">
        <f t="shared" si="3"/>
        <v>عالب نورالهدى</v>
      </c>
      <c r="C85" s="18">
        <f>'نتائج الفصل الثاني'!F32</f>
        <v>0</v>
      </c>
      <c r="D85" s="228">
        <f>'نتائج الفصل الثاني'!I32</f>
        <v>0</v>
      </c>
      <c r="E85" s="228">
        <f>'نتائج الفصل الثاني'!L32</f>
        <v>0</v>
      </c>
      <c r="F85" s="18">
        <f>'نتائج الفصل الثاني'!O32</f>
        <v>0</v>
      </c>
      <c r="G85" s="228">
        <f>'نتائج الفصل الثاني'!R32</f>
        <v>0</v>
      </c>
      <c r="H85" s="228">
        <f>'نتائج الفصل الثاني'!U32</f>
        <v>0</v>
      </c>
      <c r="I85" s="18">
        <f>'نتائج الفصل الثاني'!X32</f>
        <v>0</v>
      </c>
      <c r="J85" s="228">
        <f>'نتائج الفصل الثاني'!AA32</f>
        <v>0</v>
      </c>
      <c r="K85" s="228">
        <f>'نتائج الفصل الثاني'!AD32</f>
        <v>0</v>
      </c>
      <c r="L85" s="18">
        <f>'نتائج الفصل الثاني'!AE32</f>
        <v>0</v>
      </c>
      <c r="M85" s="18">
        <f>'نتائج الفصل الثاني'!AF32</f>
        <v>0</v>
      </c>
      <c r="N85" s="174">
        <f>RANK(M85,$M$59:$M$92,0)</f>
        <v>1</v>
      </c>
      <c r="O85" s="308"/>
      <c r="P85" s="309"/>
      <c r="Q85" s="314"/>
      <c r="R85" s="314"/>
      <c r="S85" s="318">
        <f t="shared" si="1"/>
        <v>27</v>
      </c>
      <c r="T85" s="332" t="str">
        <f t="shared" si="2"/>
        <v>عالب نورالهدى</v>
      </c>
      <c r="U85" s="323">
        <f t="shared" si="4"/>
        <v>6</v>
      </c>
      <c r="V85" s="318">
        <f t="shared" si="5"/>
        <v>3.9</v>
      </c>
      <c r="W85" s="318">
        <f t="shared" si="6"/>
        <v>2.5</v>
      </c>
      <c r="X85" s="318">
        <f t="shared" si="7"/>
        <v>4.1333333333333337</v>
      </c>
      <c r="Z85" s="323">
        <f t="shared" si="8"/>
        <v>1.3777777777777778</v>
      </c>
      <c r="AA85" s="323">
        <f t="shared" si="9"/>
        <v>0</v>
      </c>
      <c r="AB85" s="323">
        <f t="shared" si="10"/>
        <v>0</v>
      </c>
      <c r="AC85" s="318">
        <f t="shared" si="11"/>
        <v>0.45925925925925926</v>
      </c>
      <c r="AD85" s="318">
        <f t="shared" si="12"/>
        <v>2</v>
      </c>
      <c r="AE85" s="325"/>
      <c r="AF85" s="326"/>
      <c r="AG85" s="326"/>
      <c r="AH85" s="327"/>
    </row>
    <row r="86" spans="1:34" ht="16.5" thickBot="1">
      <c r="A86" s="17">
        <f t="shared" si="3"/>
        <v>28</v>
      </c>
      <c r="B86" s="17" t="str">
        <f t="shared" si="3"/>
        <v>زهار امينة</v>
      </c>
      <c r="C86" s="18">
        <f>'نتائج الفصل الثاني'!F33</f>
        <v>0</v>
      </c>
      <c r="D86" s="228">
        <f>'نتائج الفصل الثاني'!I33</f>
        <v>0</v>
      </c>
      <c r="E86" s="228">
        <f>'نتائج الفصل الثاني'!L33</f>
        <v>0</v>
      </c>
      <c r="F86" s="18">
        <f>'نتائج الفصل الثاني'!O33</f>
        <v>0</v>
      </c>
      <c r="G86" s="228">
        <f>'نتائج الفصل الثاني'!R33</f>
        <v>0</v>
      </c>
      <c r="H86" s="228">
        <f>'نتائج الفصل الثاني'!U33</f>
        <v>0</v>
      </c>
      <c r="I86" s="18">
        <f>'نتائج الفصل الثاني'!X33</f>
        <v>0</v>
      </c>
      <c r="J86" s="228">
        <f>'نتائج الفصل الثاني'!AA33</f>
        <v>0</v>
      </c>
      <c r="K86" s="228">
        <f>'نتائج الفصل الثاني'!AD33</f>
        <v>0</v>
      </c>
      <c r="L86" s="18">
        <f>'نتائج الفصل الثاني'!AE33</f>
        <v>0</v>
      </c>
      <c r="M86" s="18">
        <f>'نتائج الفصل الثاني'!AF33</f>
        <v>0</v>
      </c>
      <c r="N86" s="174">
        <f>RANK(M86,$M$59:$M$92,0)</f>
        <v>1</v>
      </c>
      <c r="O86" s="308"/>
      <c r="P86" s="309"/>
      <c r="Q86" s="314"/>
      <c r="R86" s="314"/>
      <c r="S86" s="318">
        <f t="shared" si="1"/>
        <v>28</v>
      </c>
      <c r="T86" s="332" t="str">
        <f t="shared" si="2"/>
        <v>زهار امينة</v>
      </c>
      <c r="U86" s="323">
        <f t="shared" si="4"/>
        <v>3.4</v>
      </c>
      <c r="V86" s="318">
        <f t="shared" si="5"/>
        <v>1.7</v>
      </c>
      <c r="W86" s="318">
        <f t="shared" si="6"/>
        <v>1.8</v>
      </c>
      <c r="X86" s="318">
        <f t="shared" si="7"/>
        <v>2.3000000000000003</v>
      </c>
      <c r="Z86" s="323">
        <f t="shared" si="8"/>
        <v>0.76666666666666672</v>
      </c>
      <c r="AA86" s="323">
        <f t="shared" si="9"/>
        <v>0</v>
      </c>
      <c r="AB86" s="323">
        <f t="shared" si="10"/>
        <v>0</v>
      </c>
      <c r="AC86" s="318">
        <f t="shared" si="11"/>
        <v>0.25555555555555559</v>
      </c>
      <c r="AD86" s="318">
        <f t="shared" si="12"/>
        <v>8</v>
      </c>
      <c r="AE86" s="325"/>
      <c r="AF86" s="326"/>
      <c r="AG86" s="326"/>
      <c r="AH86" s="327"/>
    </row>
    <row r="87" spans="1:34" ht="16.5" thickBot="1">
      <c r="A87" s="17">
        <f t="shared" si="3"/>
        <v>29</v>
      </c>
      <c r="B87" s="17" t="str">
        <f t="shared" si="3"/>
        <v>خذير حليمة</v>
      </c>
      <c r="C87" s="18">
        <f>'نتائج الفصل الثاني'!F34</f>
        <v>0</v>
      </c>
      <c r="D87" s="228">
        <f>'نتائج الفصل الثاني'!I34</f>
        <v>0</v>
      </c>
      <c r="E87" s="228">
        <f>'نتائج الفصل الثاني'!L34</f>
        <v>0</v>
      </c>
      <c r="F87" s="18">
        <f>'نتائج الفصل الثاني'!O34</f>
        <v>0</v>
      </c>
      <c r="G87" s="228">
        <f>'نتائج الفصل الثاني'!R34</f>
        <v>0</v>
      </c>
      <c r="H87" s="228">
        <f>'نتائج الفصل الثاني'!U34</f>
        <v>0</v>
      </c>
      <c r="I87" s="18">
        <f>'نتائج الفصل الثاني'!X34</f>
        <v>0</v>
      </c>
      <c r="J87" s="228">
        <f>'نتائج الفصل الثاني'!AA34</f>
        <v>0</v>
      </c>
      <c r="K87" s="228">
        <f>'نتائج الفصل الثاني'!AD34</f>
        <v>0</v>
      </c>
      <c r="L87" s="18">
        <f>'نتائج الفصل الثاني'!AE34</f>
        <v>0</v>
      </c>
      <c r="M87" s="18">
        <f>'نتائج الفصل الثاني'!AF34</f>
        <v>0</v>
      </c>
      <c r="N87" s="174">
        <f>RANK(M87,$M$59:$M$92,0)</f>
        <v>1</v>
      </c>
      <c r="O87" s="308"/>
      <c r="P87" s="309"/>
      <c r="Q87" s="314"/>
      <c r="R87" s="314"/>
      <c r="S87" s="318">
        <f t="shared" si="1"/>
        <v>29</v>
      </c>
      <c r="T87" s="332" t="str">
        <f t="shared" si="2"/>
        <v>خذير حليمة</v>
      </c>
      <c r="U87" s="323">
        <f t="shared" si="4"/>
        <v>4.9000000000000004</v>
      </c>
      <c r="V87" s="318">
        <f t="shared" si="5"/>
        <v>1.4</v>
      </c>
      <c r="W87" s="318">
        <f t="shared" si="6"/>
        <v>1.8</v>
      </c>
      <c r="X87" s="318">
        <f t="shared" si="7"/>
        <v>2.7000000000000006</v>
      </c>
      <c r="Z87" s="323">
        <f t="shared" si="8"/>
        <v>0.90000000000000013</v>
      </c>
      <c r="AA87" s="323">
        <f t="shared" si="9"/>
        <v>0</v>
      </c>
      <c r="AB87" s="323">
        <f t="shared" si="10"/>
        <v>0</v>
      </c>
      <c r="AC87" s="318">
        <f t="shared" si="11"/>
        <v>0.30000000000000004</v>
      </c>
      <c r="AD87" s="318">
        <f t="shared" si="12"/>
        <v>6</v>
      </c>
      <c r="AE87" s="325"/>
      <c r="AF87" s="326"/>
      <c r="AG87" s="326"/>
      <c r="AH87" s="327"/>
    </row>
    <row r="88" spans="1:34" ht="16.5" thickBot="1">
      <c r="A88" s="17">
        <f t="shared" si="3"/>
        <v>30</v>
      </c>
      <c r="B88" s="17" t="str">
        <f t="shared" si="3"/>
        <v>سلت ماريا غفران</v>
      </c>
      <c r="C88" s="18">
        <f>'نتائج الفصل الثاني'!F35</f>
        <v>0</v>
      </c>
      <c r="D88" s="228">
        <f>'نتائج الفصل الثاني'!I35</f>
        <v>0</v>
      </c>
      <c r="E88" s="228">
        <f>'نتائج الفصل الثاني'!L35</f>
        <v>0</v>
      </c>
      <c r="F88" s="18">
        <f>'نتائج الفصل الثاني'!O35</f>
        <v>0</v>
      </c>
      <c r="G88" s="228">
        <f>'نتائج الفصل الثاني'!R35</f>
        <v>0</v>
      </c>
      <c r="H88" s="228">
        <f>'نتائج الفصل الثاني'!U35</f>
        <v>0</v>
      </c>
      <c r="I88" s="18">
        <f>'نتائج الفصل الثاني'!X35</f>
        <v>0</v>
      </c>
      <c r="J88" s="228">
        <f>'نتائج الفصل الثاني'!AA35</f>
        <v>0</v>
      </c>
      <c r="K88" s="228">
        <f>'نتائج الفصل الثاني'!AD35</f>
        <v>0</v>
      </c>
      <c r="L88" s="18">
        <f>'نتائج الفصل الثاني'!AE35</f>
        <v>0</v>
      </c>
      <c r="M88" s="18">
        <f>'نتائج الفصل الثاني'!AF35</f>
        <v>0</v>
      </c>
      <c r="N88" s="174">
        <f>RANK(M88,$M$59:$M$92,0)</f>
        <v>1</v>
      </c>
      <c r="O88" s="308"/>
      <c r="P88" s="309"/>
      <c r="Q88" s="314"/>
      <c r="R88" s="314"/>
      <c r="S88" s="318">
        <f t="shared" si="1"/>
        <v>30</v>
      </c>
      <c r="T88" s="332" t="str">
        <f t="shared" si="2"/>
        <v>سلت ماريا غفران</v>
      </c>
      <c r="U88" s="323">
        <f t="shared" si="4"/>
        <v>5.7</v>
      </c>
      <c r="V88" s="318">
        <f t="shared" si="5"/>
        <v>1.9</v>
      </c>
      <c r="W88" s="318">
        <f t="shared" si="6"/>
        <v>2.7</v>
      </c>
      <c r="X88" s="318">
        <f t="shared" si="7"/>
        <v>3.4333333333333336</v>
      </c>
      <c r="Z88" s="323">
        <f t="shared" si="8"/>
        <v>1.1444444444444446</v>
      </c>
      <c r="AA88" s="323">
        <f t="shared" si="9"/>
        <v>0</v>
      </c>
      <c r="AB88" s="323">
        <f t="shared" si="10"/>
        <v>0</v>
      </c>
      <c r="AC88" s="318">
        <f t="shared" si="11"/>
        <v>0.38148148148148153</v>
      </c>
      <c r="AD88" s="318">
        <f t="shared" si="12"/>
        <v>3</v>
      </c>
      <c r="AE88" s="325"/>
      <c r="AF88" s="326"/>
      <c r="AG88" s="326"/>
      <c r="AH88" s="327"/>
    </row>
    <row r="89" spans="1:34" ht="16.5" thickBot="1">
      <c r="A89" s="17">
        <f t="shared" ref="A89" si="13">A37</f>
        <v>31</v>
      </c>
      <c r="B89" s="17" t="str">
        <f t="shared" si="3"/>
        <v>هرماس منى ام النون</v>
      </c>
      <c r="C89" s="18">
        <f>'نتائج الفصل الثاني'!F36</f>
        <v>0</v>
      </c>
      <c r="D89" s="228">
        <f>'نتائج الفصل الثاني'!I36</f>
        <v>0</v>
      </c>
      <c r="E89" s="228">
        <f>'نتائج الفصل الثاني'!L36</f>
        <v>0</v>
      </c>
      <c r="F89" s="18">
        <f>'نتائج الفصل الثاني'!O36</f>
        <v>0</v>
      </c>
      <c r="G89" s="228">
        <f>'نتائج الفصل الثاني'!R36</f>
        <v>0</v>
      </c>
      <c r="H89" s="228">
        <f>'نتائج الفصل الثاني'!U36</f>
        <v>0</v>
      </c>
      <c r="I89" s="18">
        <f>'نتائج الفصل الثاني'!X36</f>
        <v>0</v>
      </c>
      <c r="J89" s="228">
        <f>'نتائج الفصل الثاني'!AA36</f>
        <v>0</v>
      </c>
      <c r="K89" s="228">
        <f>'نتائج الفصل الثاني'!AD36</f>
        <v>0</v>
      </c>
      <c r="L89" s="18">
        <f>'نتائج الفصل الثاني'!AE36</f>
        <v>0</v>
      </c>
      <c r="M89" s="18">
        <f>'نتائج الفصل الثاني'!AF36</f>
        <v>0</v>
      </c>
      <c r="N89" s="174">
        <f>RANK(M89,$M$59:$M$92,0)</f>
        <v>1</v>
      </c>
      <c r="O89" s="308"/>
      <c r="P89" s="309"/>
      <c r="Q89" s="314"/>
      <c r="R89" s="314"/>
      <c r="S89" s="318">
        <f t="shared" si="1"/>
        <v>31</v>
      </c>
      <c r="T89" s="332" t="str">
        <f t="shared" si="2"/>
        <v>هرماس منى ام النون</v>
      </c>
      <c r="U89" s="323">
        <f t="shared" si="4"/>
        <v>4.8</v>
      </c>
      <c r="V89" s="318">
        <f t="shared" si="5"/>
        <v>1.7</v>
      </c>
      <c r="W89" s="318">
        <f t="shared" si="6"/>
        <v>2.2000000000000002</v>
      </c>
      <c r="X89" s="318">
        <f t="shared" si="7"/>
        <v>2.9</v>
      </c>
      <c r="Z89" s="323">
        <f t="shared" si="8"/>
        <v>0.96666666666666656</v>
      </c>
      <c r="AA89" s="323">
        <f t="shared" si="9"/>
        <v>0</v>
      </c>
      <c r="AB89" s="323">
        <f t="shared" si="10"/>
        <v>0</v>
      </c>
      <c r="AC89" s="318">
        <f t="shared" si="11"/>
        <v>0.32222222222222219</v>
      </c>
      <c r="AD89" s="318">
        <f t="shared" si="12"/>
        <v>4</v>
      </c>
      <c r="AE89" s="325"/>
      <c r="AF89" s="326"/>
      <c r="AG89" s="326"/>
      <c r="AH89" s="327"/>
    </row>
    <row r="90" spans="1:34" ht="16.5" thickBot="1">
      <c r="A90" s="17">
        <f t="shared" ref="A90" si="14">A38</f>
        <v>32</v>
      </c>
      <c r="B90" s="17" t="str">
        <f t="shared" si="3"/>
        <v>مجبري هبة</v>
      </c>
      <c r="C90" s="18">
        <f>'نتائج الفصل الثاني'!F37</f>
        <v>0</v>
      </c>
      <c r="D90" s="228">
        <f>'نتائج الفصل الثاني'!I37</f>
        <v>0</v>
      </c>
      <c r="E90" s="228">
        <f>'نتائج الفصل الثاني'!L37</f>
        <v>0</v>
      </c>
      <c r="F90" s="18">
        <f>'نتائج الفصل الثاني'!O37</f>
        <v>0</v>
      </c>
      <c r="G90" s="228">
        <f>'نتائج الفصل الثاني'!R37</f>
        <v>0</v>
      </c>
      <c r="H90" s="228">
        <f>'نتائج الفصل الثاني'!U37</f>
        <v>0</v>
      </c>
      <c r="I90" s="18">
        <f>'نتائج الفصل الثاني'!X37</f>
        <v>0</v>
      </c>
      <c r="J90" s="228">
        <f>'نتائج الفصل الثاني'!AA37</f>
        <v>0</v>
      </c>
      <c r="K90" s="228">
        <f>'نتائج الفصل الثاني'!AD37</f>
        <v>0</v>
      </c>
      <c r="L90" s="18">
        <f>'نتائج الفصل الثاني'!AE37</f>
        <v>0</v>
      </c>
      <c r="M90" s="18">
        <f>'نتائج الفصل الثاني'!AF37</f>
        <v>0</v>
      </c>
      <c r="N90" s="174">
        <f>RANK(M90,$M$59:$M$92,0)</f>
        <v>1</v>
      </c>
      <c r="O90" s="308"/>
      <c r="P90" s="309"/>
      <c r="Q90" s="314"/>
      <c r="R90" s="314"/>
      <c r="S90" s="318">
        <f t="shared" si="1"/>
        <v>32</v>
      </c>
      <c r="T90" s="332" t="str">
        <f t="shared" si="2"/>
        <v>مجبري هبة</v>
      </c>
      <c r="U90" s="323">
        <f t="shared" si="4"/>
        <v>4.7</v>
      </c>
      <c r="V90" s="318">
        <f t="shared" si="5"/>
        <v>2.2000000000000002</v>
      </c>
      <c r="W90" s="318">
        <f t="shared" si="6"/>
        <v>1.9</v>
      </c>
      <c r="X90" s="318">
        <f t="shared" si="7"/>
        <v>2.9333333333333336</v>
      </c>
      <c r="Z90" s="323">
        <f t="shared" si="8"/>
        <v>0.97777777777777786</v>
      </c>
      <c r="AA90" s="323">
        <f t="shared" si="9"/>
        <v>0</v>
      </c>
      <c r="AB90" s="323">
        <f t="shared" si="10"/>
        <v>0</v>
      </c>
      <c r="AC90" s="318">
        <f t="shared" si="11"/>
        <v>0.32592592592592595</v>
      </c>
      <c r="AD90" s="318">
        <f t="shared" si="12"/>
        <v>3</v>
      </c>
      <c r="AE90" s="325"/>
      <c r="AF90" s="326"/>
      <c r="AG90" s="326"/>
      <c r="AH90" s="327"/>
    </row>
    <row r="91" spans="1:34" ht="16.5" thickBot="1">
      <c r="A91" s="17">
        <f t="shared" ref="A91" si="15">A39</f>
        <v>33</v>
      </c>
      <c r="B91" s="17" t="str">
        <f t="shared" si="3"/>
        <v>العشمي سهيلة</v>
      </c>
      <c r="C91" s="18">
        <f>'نتائج الفصل الثاني'!F38</f>
        <v>0</v>
      </c>
      <c r="D91" s="228">
        <f>'نتائج الفصل الثاني'!I38</f>
        <v>0</v>
      </c>
      <c r="E91" s="228">
        <f>'نتائج الفصل الثاني'!L38</f>
        <v>0</v>
      </c>
      <c r="F91" s="18">
        <f>'نتائج الفصل الثاني'!O38</f>
        <v>0</v>
      </c>
      <c r="G91" s="228">
        <f>'نتائج الفصل الثاني'!R38</f>
        <v>0</v>
      </c>
      <c r="H91" s="228">
        <f>'نتائج الفصل الثاني'!U38</f>
        <v>0</v>
      </c>
      <c r="I91" s="18">
        <f>'نتائج الفصل الثاني'!X38</f>
        <v>0</v>
      </c>
      <c r="J91" s="228">
        <f>'نتائج الفصل الثاني'!AA38</f>
        <v>0</v>
      </c>
      <c r="K91" s="228">
        <f>'نتائج الفصل الثاني'!AD38</f>
        <v>0</v>
      </c>
      <c r="L91" s="18">
        <f>'نتائج الفصل الثاني'!AE38</f>
        <v>0</v>
      </c>
      <c r="M91" s="18">
        <f>'نتائج الفصل الثاني'!AF38</f>
        <v>0</v>
      </c>
      <c r="N91" s="174">
        <f>RANK(M91,$M$59:$M$92,0)</f>
        <v>1</v>
      </c>
      <c r="O91" s="308"/>
      <c r="P91" s="309"/>
      <c r="Q91" s="314"/>
      <c r="R91" s="314"/>
      <c r="S91" s="318">
        <f t="shared" si="1"/>
        <v>33</v>
      </c>
      <c r="T91" s="332" t="str">
        <f t="shared" si="2"/>
        <v>العشمي سهيلة</v>
      </c>
      <c r="U91" s="323">
        <f t="shared" si="4"/>
        <v>7.2</v>
      </c>
      <c r="V91" s="318">
        <f t="shared" si="5"/>
        <v>4</v>
      </c>
      <c r="W91" s="318">
        <f t="shared" si="6"/>
        <v>3.1</v>
      </c>
      <c r="X91" s="318">
        <f t="shared" si="7"/>
        <v>4.7666666666666666</v>
      </c>
      <c r="Z91" s="323">
        <f t="shared" si="8"/>
        <v>1.588888888888889</v>
      </c>
      <c r="AA91" s="323">
        <f t="shared" si="9"/>
        <v>0</v>
      </c>
      <c r="AB91" s="323">
        <f t="shared" si="10"/>
        <v>0</v>
      </c>
      <c r="AC91" s="318">
        <f t="shared" si="11"/>
        <v>0.52962962962962967</v>
      </c>
      <c r="AD91" s="318">
        <f t="shared" si="12"/>
        <v>1</v>
      </c>
      <c r="AE91" s="325"/>
      <c r="AF91" s="326"/>
      <c r="AG91" s="326"/>
      <c r="AH91" s="327"/>
    </row>
    <row r="92" spans="1:34" ht="16.5" thickBot="1">
      <c r="A92" s="17">
        <f t="shared" ref="A92" si="16">A40</f>
        <v>34</v>
      </c>
      <c r="B92" s="17" t="str">
        <f t="shared" ref="B92" si="17">B40</f>
        <v>فتيلينة مريم</v>
      </c>
      <c r="C92" s="18">
        <f>'نتائج الفصل الثاني'!F39</f>
        <v>0</v>
      </c>
      <c r="D92" s="228">
        <f>'نتائج الفصل الثاني'!I39</f>
        <v>0</v>
      </c>
      <c r="E92" s="228">
        <f>'نتائج الفصل الثاني'!L39</f>
        <v>0</v>
      </c>
      <c r="F92" s="18">
        <f>'نتائج الفصل الثاني'!O39</f>
        <v>0</v>
      </c>
      <c r="G92" s="228">
        <f>'نتائج الفصل الثاني'!R39</f>
        <v>0</v>
      </c>
      <c r="H92" s="228">
        <f>'نتائج الفصل الثاني'!U39</f>
        <v>0</v>
      </c>
      <c r="I92" s="18">
        <f>'نتائج الفصل الثاني'!X39</f>
        <v>0</v>
      </c>
      <c r="J92" s="228">
        <f>'نتائج الفصل الثاني'!AA39</f>
        <v>0</v>
      </c>
      <c r="K92" s="228">
        <f>'نتائج الفصل الثاني'!AD39</f>
        <v>0</v>
      </c>
      <c r="L92" s="18">
        <f>'نتائج الفصل الثاني'!AE39</f>
        <v>0</v>
      </c>
      <c r="M92" s="18">
        <f>'نتائج الفصل الثاني'!AF39</f>
        <v>0</v>
      </c>
      <c r="N92" s="174">
        <f>RANK(M92,$M$59:$M$92,0)</f>
        <v>1</v>
      </c>
      <c r="O92" s="308"/>
      <c r="P92" s="309"/>
      <c r="Q92" s="314"/>
      <c r="R92" s="314"/>
      <c r="S92" s="318">
        <f t="shared" si="1"/>
        <v>34</v>
      </c>
      <c r="T92" s="332" t="str">
        <f t="shared" si="2"/>
        <v>فتيلينة مريم</v>
      </c>
      <c r="U92" s="323">
        <f t="shared" si="4"/>
        <v>4.5999999999999996</v>
      </c>
      <c r="V92" s="318">
        <f t="shared" si="5"/>
        <v>1.3</v>
      </c>
      <c r="W92" s="318">
        <f t="shared" si="6"/>
        <v>1.8</v>
      </c>
      <c r="X92" s="318">
        <f t="shared" si="7"/>
        <v>2.5666666666666664</v>
      </c>
      <c r="Z92" s="323">
        <f t="shared" si="8"/>
        <v>0.85555555555555551</v>
      </c>
      <c r="AA92" s="323">
        <f t="shared" si="9"/>
        <v>0</v>
      </c>
      <c r="AB92" s="323">
        <f t="shared" si="10"/>
        <v>0</v>
      </c>
      <c r="AC92" s="318">
        <f t="shared" si="11"/>
        <v>0.28518518518518515</v>
      </c>
      <c r="AD92" s="318">
        <f t="shared" si="12"/>
        <v>2</v>
      </c>
      <c r="AE92" s="325"/>
      <c r="AF92" s="326"/>
      <c r="AG92" s="326"/>
      <c r="AH92" s="327"/>
    </row>
    <row r="93" spans="1:34" ht="16.5" thickBot="1">
      <c r="A93" s="305" t="str">
        <f>A41</f>
        <v>معدل المواد</v>
      </c>
      <c r="B93" s="305"/>
      <c r="C93" s="18">
        <f>AVERAGE(C59:C92)</f>
        <v>0</v>
      </c>
      <c r="D93" s="18">
        <f t="shared" ref="D93" si="18">AVERAGE(D59:D92)</f>
        <v>0</v>
      </c>
      <c r="E93" s="18">
        <f t="shared" ref="E93" si="19">AVERAGE(E59:E92)</f>
        <v>0</v>
      </c>
      <c r="F93" s="18">
        <f t="shared" ref="F93" si="20">AVERAGE(F59:F92)</f>
        <v>0</v>
      </c>
      <c r="G93" s="18">
        <f t="shared" ref="G93" si="21">AVERAGE(G59:G92)</f>
        <v>0</v>
      </c>
      <c r="H93" s="18">
        <f t="shared" ref="H93" si="22">AVERAGE(H59:H92)</f>
        <v>0</v>
      </c>
      <c r="I93" s="18">
        <f t="shared" ref="I93" si="23">AVERAGE(I59:I92)</f>
        <v>0</v>
      </c>
      <c r="J93" s="18">
        <f t="shared" ref="J93" si="24">AVERAGE(J59:J92)</f>
        <v>0</v>
      </c>
      <c r="K93" s="18">
        <f t="shared" ref="K93" si="25">AVERAGE(K59:K92)</f>
        <v>0</v>
      </c>
      <c r="L93" s="18">
        <f t="shared" ref="L93" si="26">AVERAGE(L59:L92)</f>
        <v>0</v>
      </c>
      <c r="M93" s="18">
        <f>AVERAGE(M59:M92)</f>
        <v>0</v>
      </c>
      <c r="N93" s="19"/>
      <c r="O93" s="308"/>
      <c r="P93" s="309"/>
      <c r="Q93" s="314"/>
      <c r="R93" s="314"/>
      <c r="S93" s="321" t="s">
        <v>102</v>
      </c>
      <c r="T93" s="321"/>
      <c r="U93" s="328">
        <f>AVERAGE(U59:U92)</f>
        <v>5.4470588235294111</v>
      </c>
      <c r="V93" s="324">
        <f>AVERAGE(V59:V92)</f>
        <v>2.8176470588235301</v>
      </c>
      <c r="W93" s="324">
        <f>AVERAGE(W59:W92)</f>
        <v>2.2941176470588234</v>
      </c>
      <c r="X93" s="324">
        <f>AVERAGE(X59:X92)</f>
        <v>3.5196078431372553</v>
      </c>
      <c r="Z93" s="328">
        <f>AVERAGE(Z59:Z92)</f>
        <v>1.1732026143790848</v>
      </c>
      <c r="AA93" s="328">
        <f>AVERAGE(AA59:AA92)</f>
        <v>0</v>
      </c>
      <c r="AB93" s="328">
        <f>AVERAGE(AB59:AB92)</f>
        <v>0</v>
      </c>
      <c r="AC93" s="324">
        <f>AVERAGE(AC59:AC92)</f>
        <v>0.39106753812636175</v>
      </c>
      <c r="AD93" s="324"/>
      <c r="AE93" s="325"/>
      <c r="AF93" s="326"/>
      <c r="AG93" s="326"/>
      <c r="AH93" s="327"/>
    </row>
    <row r="94" spans="1:34" ht="17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21"/>
      <c r="Q94" s="221"/>
      <c r="R94" s="20"/>
    </row>
    <row r="95" spans="1:34" ht="22.5" customHeight="1">
      <c r="A95" s="300" t="str">
        <f>A43</f>
        <v>توقيع السيد الاستاذ:</v>
      </c>
      <c r="B95" s="30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300" t="str">
        <f>N43</f>
        <v>توقيع السيد المديـر:</v>
      </c>
      <c r="O95" s="300"/>
      <c r="P95" s="300"/>
      <c r="Q95" s="300"/>
      <c r="R95" s="300"/>
      <c r="S95" s="300" t="str">
        <f>A95</f>
        <v>توقيع السيد الاستاذ:</v>
      </c>
      <c r="T95" s="300"/>
      <c r="U95" s="300"/>
      <c r="AE95" s="300" t="str">
        <f>N95</f>
        <v>توقيع السيد المديـر:</v>
      </c>
      <c r="AF95" s="300"/>
      <c r="AG95" s="300"/>
      <c r="AH95" s="300"/>
    </row>
    <row r="96" spans="1:34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221"/>
      <c r="Q96" s="221"/>
      <c r="R96" s="4"/>
      <c r="S96" s="317"/>
    </row>
    <row r="97" spans="1: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221"/>
      <c r="Q97" s="221"/>
      <c r="R97" s="4"/>
    </row>
    <row r="98" spans="1: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221"/>
      <c r="Q98" s="221"/>
      <c r="R98" s="4"/>
    </row>
    <row r="99" spans="1: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221"/>
      <c r="Q99" s="221"/>
      <c r="R99" s="4"/>
    </row>
    <row r="100" spans="1: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21"/>
      <c r="Q100" s="221"/>
      <c r="R100" s="4"/>
    </row>
    <row r="101" spans="1: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221"/>
      <c r="Q101" s="221"/>
      <c r="R101" s="4"/>
    </row>
    <row r="102" spans="1: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21"/>
      <c r="Q102" s="221"/>
      <c r="R102" s="4"/>
    </row>
    <row r="103" spans="1: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21"/>
      <c r="Q103" s="221"/>
      <c r="R103" s="4"/>
    </row>
    <row r="104" spans="1: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21"/>
      <c r="Q104" s="221"/>
      <c r="R104" s="4"/>
    </row>
    <row r="105" spans="1: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21"/>
      <c r="Q105" s="221"/>
      <c r="R105" s="4"/>
    </row>
    <row r="106" spans="1: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21"/>
      <c r="Q106" s="221"/>
      <c r="R106" s="4"/>
    </row>
    <row r="107" spans="1: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21"/>
      <c r="Q107" s="221"/>
      <c r="R107" s="4"/>
    </row>
    <row r="108" spans="1: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21"/>
      <c r="Q108" s="221"/>
      <c r="R108" s="4"/>
    </row>
    <row r="109" spans="1: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21"/>
      <c r="Q109" s="221"/>
      <c r="R109" s="4"/>
    </row>
    <row r="110" spans="1: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21"/>
      <c r="Q110" s="221"/>
      <c r="R110" s="4"/>
    </row>
    <row r="111" spans="1: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21"/>
      <c r="Q111" s="221"/>
      <c r="R111" s="4"/>
    </row>
    <row r="112" spans="1: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21"/>
      <c r="Q112" s="221"/>
      <c r="R112" s="4"/>
    </row>
    <row r="113" spans="1: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21"/>
      <c r="Q113" s="221"/>
      <c r="R113" s="4"/>
    </row>
    <row r="114" spans="1: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21"/>
      <c r="Q114" s="221"/>
      <c r="R114" s="4"/>
    </row>
    <row r="115" spans="1: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21"/>
      <c r="Q115" s="221"/>
      <c r="R115" s="4"/>
    </row>
    <row r="116" spans="1: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21"/>
      <c r="Q116" s="221"/>
      <c r="R116" s="4"/>
    </row>
    <row r="117" spans="1: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21"/>
      <c r="Q117" s="221"/>
      <c r="R117" s="4"/>
    </row>
    <row r="118" spans="1: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21"/>
      <c r="Q118" s="221"/>
      <c r="R118" s="4"/>
    </row>
    <row r="119" spans="1: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21"/>
      <c r="Q119" s="221"/>
      <c r="R119" s="4"/>
    </row>
    <row r="120" spans="1: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221"/>
      <c r="Q120" s="221"/>
      <c r="R120" s="4"/>
    </row>
    <row r="121" spans="1: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221"/>
      <c r="Q121" s="221"/>
      <c r="R121" s="4"/>
    </row>
    <row r="122" spans="1: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221"/>
      <c r="Q122" s="221"/>
      <c r="R122" s="4"/>
    </row>
    <row r="123" spans="1: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21"/>
      <c r="Q123" s="221"/>
      <c r="R123" s="4"/>
    </row>
    <row r="124" spans="1: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221"/>
      <c r="Q124" s="221"/>
      <c r="R124" s="4"/>
    </row>
    <row r="125" spans="1: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221"/>
      <c r="Q125" s="221"/>
      <c r="R125" s="4"/>
    </row>
    <row r="126" spans="1: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221"/>
      <c r="Q126" s="221"/>
      <c r="R126" s="4"/>
    </row>
    <row r="127" spans="1: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21"/>
      <c r="Q127" s="221"/>
      <c r="R127" s="4"/>
    </row>
    <row r="128" spans="1: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221"/>
      <c r="Q128" s="221"/>
      <c r="R128" s="4"/>
    </row>
    <row r="129" spans="1: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221"/>
      <c r="Q129" s="221"/>
      <c r="R129" s="4"/>
    </row>
    <row r="130" spans="1: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21"/>
      <c r="Q130" s="221"/>
      <c r="R130" s="4"/>
    </row>
    <row r="131" spans="1: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21"/>
      <c r="Q131" s="221"/>
      <c r="R131" s="4"/>
    </row>
    <row r="132" spans="1: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21"/>
      <c r="Q132" s="221"/>
      <c r="R132" s="4"/>
    </row>
    <row r="133" spans="1: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221"/>
      <c r="Q133" s="221"/>
      <c r="R133" s="4"/>
    </row>
    <row r="134" spans="1: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221"/>
      <c r="Q134" s="221"/>
      <c r="R134" s="4"/>
    </row>
    <row r="135" spans="1: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221"/>
      <c r="Q135" s="221"/>
      <c r="R135" s="4"/>
    </row>
    <row r="136" spans="1: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221"/>
      <c r="Q136" s="221"/>
      <c r="R136" s="4"/>
    </row>
    <row r="137" spans="1: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221"/>
      <c r="Q137" s="221"/>
      <c r="R137" s="4"/>
    </row>
    <row r="138" spans="1: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21"/>
      <c r="Q138" s="221"/>
      <c r="R138" s="4"/>
    </row>
    <row r="139" spans="1: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221"/>
      <c r="Q139" s="221"/>
      <c r="R139" s="4"/>
    </row>
    <row r="140" spans="1: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221"/>
      <c r="Q140" s="221"/>
      <c r="R140" s="4"/>
    </row>
    <row r="141" spans="1: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21"/>
      <c r="Q141" s="221"/>
      <c r="R141" s="4"/>
    </row>
    <row r="142" spans="1: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21"/>
      <c r="Q142" s="221"/>
      <c r="R142" s="4"/>
    </row>
    <row r="143" spans="1: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21"/>
      <c r="Q143" s="221"/>
      <c r="R143" s="4"/>
    </row>
    <row r="144" spans="1: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21"/>
      <c r="Q144" s="221"/>
      <c r="R144" s="4"/>
    </row>
    <row r="145" spans="1: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21"/>
      <c r="Q145" s="221"/>
      <c r="R145" s="4"/>
    </row>
    <row r="146" spans="1: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21"/>
      <c r="Q146" s="221"/>
      <c r="R146" s="4"/>
    </row>
    <row r="147" spans="1: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221"/>
      <c r="Q147" s="221"/>
      <c r="R147" s="4"/>
    </row>
    <row r="148" spans="1: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221"/>
      <c r="Q148" s="221"/>
      <c r="R148" s="4"/>
    </row>
    <row r="149" spans="1: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21"/>
      <c r="Q149" s="221"/>
      <c r="R149" s="4"/>
    </row>
    <row r="150" spans="1: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21"/>
      <c r="Q150" s="221"/>
      <c r="R150" s="4"/>
    </row>
    <row r="151" spans="1: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221"/>
      <c r="Q151" s="221"/>
      <c r="R151" s="4"/>
    </row>
    <row r="152" spans="1: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221"/>
      <c r="Q152" s="221"/>
      <c r="R152" s="4"/>
    </row>
    <row r="153" spans="1: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221"/>
      <c r="Q153" s="221"/>
      <c r="R153" s="4"/>
    </row>
    <row r="154" spans="1: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221"/>
      <c r="Q154" s="221"/>
      <c r="R154" s="4"/>
    </row>
    <row r="155" spans="1: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221"/>
      <c r="Q155" s="221"/>
      <c r="R155" s="4"/>
    </row>
    <row r="156" spans="1: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221"/>
      <c r="Q156" s="221"/>
      <c r="R156" s="4"/>
    </row>
    <row r="157" spans="1: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221"/>
      <c r="Q157" s="221"/>
      <c r="R157" s="4"/>
    </row>
    <row r="158" spans="1: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221"/>
      <c r="Q158" s="221"/>
      <c r="R158" s="4"/>
    </row>
    <row r="159" spans="1: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221"/>
      <c r="Q159" s="221"/>
      <c r="R159" s="4"/>
    </row>
    <row r="160" spans="1: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221"/>
      <c r="Q160" s="221"/>
      <c r="R160" s="4"/>
    </row>
    <row r="161" spans="1: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221"/>
      <c r="Q161" s="221"/>
      <c r="R161" s="4"/>
    </row>
    <row r="162" spans="1: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221"/>
      <c r="Q162" s="221"/>
      <c r="R162" s="4"/>
    </row>
    <row r="163" spans="1: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221"/>
      <c r="Q163" s="221"/>
      <c r="R163" s="4"/>
    </row>
    <row r="164" spans="1: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221"/>
      <c r="Q164" s="221"/>
      <c r="R164" s="4"/>
    </row>
    <row r="165" spans="1: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221"/>
      <c r="Q165" s="221"/>
      <c r="R165" s="4"/>
    </row>
    <row r="166" spans="1: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221"/>
      <c r="Q166" s="221"/>
      <c r="R166" s="4"/>
    </row>
    <row r="167" spans="1: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221"/>
      <c r="Q167" s="221"/>
      <c r="R167" s="4"/>
    </row>
    <row r="168" spans="1: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221"/>
      <c r="Q168" s="221"/>
      <c r="R168" s="4"/>
    </row>
    <row r="169" spans="1: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221"/>
      <c r="Q169" s="221"/>
      <c r="R169" s="4"/>
    </row>
    <row r="170" spans="1: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221"/>
      <c r="Q170" s="221"/>
      <c r="R170" s="4"/>
    </row>
    <row r="171" spans="1: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221"/>
      <c r="Q171" s="221"/>
      <c r="R171" s="4"/>
    </row>
    <row r="172" spans="1: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221"/>
      <c r="Q172" s="221"/>
      <c r="R172" s="4"/>
    </row>
    <row r="173" spans="1: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221"/>
      <c r="Q173" s="221"/>
      <c r="R173" s="4"/>
    </row>
    <row r="174" spans="1: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221"/>
      <c r="Q174" s="221"/>
      <c r="R174" s="4"/>
    </row>
    <row r="175" spans="1: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221"/>
      <c r="Q175" s="221"/>
      <c r="R175" s="4"/>
    </row>
    <row r="176" spans="1: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221"/>
      <c r="Q176" s="221"/>
      <c r="R176" s="4"/>
    </row>
    <row r="177" spans="1: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221"/>
      <c r="Q177" s="221"/>
      <c r="R177" s="4"/>
    </row>
    <row r="178" spans="1: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221"/>
      <c r="Q178" s="221"/>
      <c r="R178" s="4"/>
    </row>
    <row r="179" spans="1: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221"/>
      <c r="Q179" s="221"/>
      <c r="R179" s="4"/>
    </row>
    <row r="180" spans="1: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221"/>
      <c r="Q180" s="221"/>
      <c r="R180" s="4"/>
    </row>
    <row r="181" spans="1: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221"/>
      <c r="Q181" s="221"/>
      <c r="R181" s="4"/>
    </row>
    <row r="182" spans="1: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221"/>
      <c r="Q182" s="221"/>
      <c r="R182" s="4"/>
    </row>
    <row r="183" spans="1: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221"/>
      <c r="Q183" s="221"/>
      <c r="R183" s="4"/>
    </row>
    <row r="184" spans="1: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221"/>
      <c r="Q184" s="221"/>
      <c r="R184" s="4"/>
    </row>
    <row r="185" spans="1: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221"/>
      <c r="Q185" s="221"/>
      <c r="R185" s="4"/>
    </row>
    <row r="186" spans="1: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221"/>
      <c r="Q186" s="221"/>
      <c r="R186" s="4"/>
    </row>
    <row r="187" spans="1: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221"/>
      <c r="Q187" s="221"/>
      <c r="R187" s="4"/>
    </row>
    <row r="188" spans="1: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221"/>
      <c r="Q188" s="221"/>
      <c r="R188" s="4"/>
    </row>
    <row r="189" spans="1: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221"/>
      <c r="Q189" s="221"/>
      <c r="R189" s="4"/>
    </row>
    <row r="190" spans="1: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221"/>
      <c r="Q190" s="221"/>
      <c r="R190" s="4"/>
    </row>
    <row r="191" spans="1: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221"/>
      <c r="Q191" s="221"/>
      <c r="R191" s="4"/>
    </row>
    <row r="192" spans="1: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221"/>
      <c r="Q192" s="221"/>
      <c r="R192" s="4"/>
    </row>
    <row r="193" spans="1: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221"/>
      <c r="Q193" s="221"/>
      <c r="R193" s="4"/>
    </row>
    <row r="194" spans="1: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221"/>
      <c r="Q194" s="221"/>
      <c r="R194" s="4"/>
    </row>
    <row r="195" spans="1: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221"/>
      <c r="Q195" s="221"/>
      <c r="R195" s="4"/>
    </row>
    <row r="196" spans="1: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21"/>
      <c r="Q196" s="221"/>
      <c r="R196" s="4"/>
    </row>
    <row r="197" spans="1: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221"/>
      <c r="Q197" s="221"/>
      <c r="R197" s="4"/>
    </row>
    <row r="198" spans="1: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221"/>
      <c r="Q198" s="221"/>
      <c r="R198" s="4"/>
    </row>
    <row r="199" spans="1: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221"/>
      <c r="Q199" s="221"/>
      <c r="R199" s="4"/>
    </row>
    <row r="200" spans="1: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221"/>
      <c r="Q200" s="221"/>
      <c r="R200" s="4"/>
    </row>
    <row r="201" spans="1: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221"/>
      <c r="Q201" s="221"/>
      <c r="R201" s="4"/>
    </row>
    <row r="202" spans="1: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221"/>
      <c r="Q202" s="221"/>
      <c r="R202" s="4"/>
    </row>
    <row r="203" spans="1: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221"/>
      <c r="Q203" s="221"/>
      <c r="R203" s="4"/>
    </row>
    <row r="204" spans="1: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221"/>
      <c r="Q204" s="221"/>
      <c r="R204" s="4"/>
    </row>
    <row r="205" spans="1: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221"/>
      <c r="Q205" s="221"/>
      <c r="R205" s="4"/>
    </row>
    <row r="206" spans="1: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221"/>
      <c r="Q206" s="221"/>
      <c r="R206" s="4"/>
    </row>
    <row r="207" spans="1: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221"/>
      <c r="Q207" s="221"/>
      <c r="R207" s="4"/>
    </row>
    <row r="208" spans="1: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221"/>
      <c r="Q208" s="221"/>
      <c r="R208" s="4"/>
    </row>
    <row r="209" spans="1: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221"/>
      <c r="Q209" s="221"/>
      <c r="R209" s="4"/>
    </row>
    <row r="210" spans="1: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221"/>
      <c r="Q210" s="221"/>
      <c r="R210" s="4"/>
    </row>
    <row r="211" spans="1: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221"/>
      <c r="Q211" s="221"/>
      <c r="R211" s="4"/>
    </row>
    <row r="212" spans="1: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221"/>
      <c r="Q212" s="221"/>
      <c r="R212" s="4"/>
    </row>
    <row r="213" spans="1: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221"/>
      <c r="Q213" s="221"/>
      <c r="R213" s="4"/>
    </row>
    <row r="214" spans="1: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221"/>
      <c r="Q214" s="221"/>
      <c r="R214" s="4"/>
    </row>
    <row r="215" spans="1: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221"/>
      <c r="Q215" s="221"/>
      <c r="R215" s="4"/>
    </row>
    <row r="216" spans="1: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21"/>
      <c r="Q216" s="221"/>
      <c r="R216" s="4"/>
    </row>
    <row r="217" spans="1: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221"/>
      <c r="Q217" s="221"/>
      <c r="R217" s="4"/>
    </row>
    <row r="218" spans="1: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221"/>
      <c r="Q218" s="221"/>
      <c r="R218" s="4"/>
    </row>
    <row r="219" spans="1: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221"/>
      <c r="Q219" s="221"/>
      <c r="R219" s="4"/>
    </row>
    <row r="220" spans="1: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221"/>
      <c r="Q220" s="221"/>
      <c r="R220" s="4"/>
    </row>
    <row r="221" spans="1: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221"/>
      <c r="Q221" s="221"/>
      <c r="R221" s="4"/>
    </row>
    <row r="222" spans="1: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221"/>
      <c r="Q222" s="221"/>
      <c r="R222" s="4"/>
    </row>
    <row r="223" spans="1: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221"/>
      <c r="Q223" s="221"/>
      <c r="R223" s="4"/>
    </row>
    <row r="224" spans="1: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221"/>
      <c r="Q224" s="221"/>
      <c r="R224" s="4"/>
    </row>
    <row r="225" spans="1: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221"/>
      <c r="Q225" s="221"/>
      <c r="R225" s="4"/>
    </row>
    <row r="226" spans="1: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221"/>
      <c r="Q226" s="221"/>
      <c r="R226" s="4"/>
    </row>
    <row r="227" spans="1: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221"/>
      <c r="Q227" s="221"/>
      <c r="R227" s="4"/>
    </row>
    <row r="228" spans="1: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221"/>
      <c r="Q228" s="221"/>
      <c r="R228" s="4"/>
    </row>
    <row r="229" spans="1: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221"/>
      <c r="Q229" s="221"/>
      <c r="R229" s="4"/>
    </row>
    <row r="230" spans="1: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221"/>
      <c r="Q230" s="221"/>
      <c r="R230" s="4"/>
    </row>
    <row r="231" spans="1: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221"/>
      <c r="Q231" s="221"/>
      <c r="R231" s="4"/>
    </row>
    <row r="232" spans="1: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221"/>
      <c r="Q232" s="221"/>
      <c r="R232" s="4"/>
    </row>
    <row r="233" spans="1: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221"/>
      <c r="Q233" s="221"/>
      <c r="R233" s="4"/>
    </row>
    <row r="234" spans="1: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221"/>
      <c r="Q234" s="221"/>
      <c r="R234" s="4"/>
    </row>
    <row r="235" spans="1: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221"/>
      <c r="Q235" s="221"/>
      <c r="R235" s="4"/>
    </row>
    <row r="236" spans="1: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221"/>
      <c r="Q236" s="221"/>
      <c r="R236" s="4"/>
    </row>
    <row r="237" spans="1: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221"/>
      <c r="Q237" s="221"/>
      <c r="R237" s="4"/>
    </row>
    <row r="238" spans="1: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221"/>
      <c r="Q238" s="221"/>
      <c r="R238" s="4"/>
    </row>
    <row r="239" spans="1: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221"/>
      <c r="Q239" s="221"/>
      <c r="R239" s="4"/>
    </row>
    <row r="240" spans="1: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221"/>
      <c r="Q240" s="221"/>
      <c r="R240" s="4"/>
    </row>
    <row r="241" spans="1: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221"/>
      <c r="Q241" s="221"/>
      <c r="R241" s="4"/>
    </row>
    <row r="242" spans="1: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221"/>
      <c r="Q242" s="221"/>
      <c r="R242" s="4"/>
    </row>
    <row r="243" spans="1: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221"/>
      <c r="Q243" s="221"/>
      <c r="R243" s="4"/>
    </row>
    <row r="244" spans="1: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221"/>
      <c r="Q244" s="221"/>
      <c r="R244" s="4"/>
    </row>
    <row r="245" spans="1: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221"/>
      <c r="Q245" s="221"/>
      <c r="R245" s="4"/>
    </row>
    <row r="246" spans="1: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221"/>
      <c r="Q246" s="221"/>
      <c r="R246" s="4"/>
    </row>
    <row r="247" spans="1: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221"/>
      <c r="Q247" s="221"/>
      <c r="R247" s="4"/>
    </row>
    <row r="248" spans="1: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221"/>
      <c r="Q248" s="221"/>
      <c r="R248" s="4"/>
    </row>
    <row r="249" spans="1: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221"/>
      <c r="Q249" s="221"/>
      <c r="R249" s="4"/>
    </row>
    <row r="250" spans="1: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221"/>
      <c r="Q250" s="221"/>
      <c r="R250" s="4"/>
    </row>
    <row r="251" spans="1: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221"/>
      <c r="Q251" s="221"/>
      <c r="R251" s="4"/>
    </row>
    <row r="252" spans="1: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221"/>
      <c r="Q252" s="221"/>
      <c r="R252" s="4"/>
    </row>
    <row r="253" spans="1: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221"/>
      <c r="Q253" s="221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221"/>
      <c r="Q254" s="221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221"/>
      <c r="Q255" s="221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221"/>
      <c r="Q256" s="221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221"/>
      <c r="Q257" s="221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221"/>
      <c r="Q258" s="221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221"/>
      <c r="Q259" s="221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221"/>
      <c r="Q260" s="221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221"/>
      <c r="Q261" s="221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221"/>
      <c r="Q262" s="221"/>
      <c r="R262" s="4"/>
    </row>
    <row r="263" spans="1: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221"/>
      <c r="Q263" s="221"/>
      <c r="R263" s="4"/>
    </row>
    <row r="264" spans="1: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221"/>
      <c r="Q264" s="221"/>
      <c r="R264" s="4"/>
    </row>
    <row r="265" spans="1: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221"/>
      <c r="Q265" s="221"/>
      <c r="R265" s="4"/>
    </row>
    <row r="266" spans="1: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221"/>
      <c r="Q266" s="221"/>
      <c r="R266" s="4"/>
    </row>
    <row r="267" spans="1: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221"/>
      <c r="Q267" s="221"/>
      <c r="R267" s="4"/>
    </row>
    <row r="268" spans="1: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221"/>
      <c r="Q268" s="221"/>
      <c r="R268" s="4"/>
    </row>
    <row r="269" spans="1: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221"/>
      <c r="Q269" s="221"/>
      <c r="R269" s="4"/>
    </row>
    <row r="270" spans="1: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221"/>
      <c r="Q270" s="221"/>
      <c r="R270" s="4"/>
    </row>
    <row r="271" spans="1: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221"/>
      <c r="Q271" s="221"/>
      <c r="R271" s="4"/>
    </row>
    <row r="272" spans="1: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221"/>
      <c r="Q272" s="221"/>
      <c r="R272" s="4"/>
    </row>
    <row r="273" spans="1: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221"/>
      <c r="Q273" s="221"/>
      <c r="R273" s="4"/>
    </row>
    <row r="274" spans="1: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221"/>
      <c r="Q274" s="221"/>
      <c r="R274" s="4"/>
    </row>
    <row r="275" spans="1: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221"/>
      <c r="Q275" s="221"/>
      <c r="R275" s="4"/>
    </row>
    <row r="276" spans="1: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221"/>
      <c r="Q276" s="221"/>
      <c r="R276" s="4"/>
    </row>
    <row r="277" spans="1: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221"/>
      <c r="Q277" s="221"/>
      <c r="R277" s="4"/>
    </row>
    <row r="278" spans="1: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221"/>
      <c r="Q278" s="221"/>
      <c r="R278" s="4"/>
    </row>
    <row r="279" spans="1: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221"/>
      <c r="Q279" s="221"/>
      <c r="R279" s="4"/>
    </row>
    <row r="280" spans="1: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221"/>
      <c r="Q280" s="221"/>
      <c r="R280" s="4"/>
    </row>
    <row r="281" spans="1: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221"/>
      <c r="Q281" s="221"/>
      <c r="R281" s="4"/>
    </row>
    <row r="282" spans="1: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221"/>
      <c r="Q282" s="221"/>
      <c r="R282" s="4"/>
    </row>
    <row r="283" spans="1: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221"/>
      <c r="Q283" s="221"/>
      <c r="R283" s="4"/>
    </row>
    <row r="284" spans="1: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221"/>
      <c r="Q284" s="221"/>
      <c r="R284" s="4"/>
    </row>
    <row r="285" spans="1: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221"/>
      <c r="Q285" s="221"/>
      <c r="R285" s="4"/>
    </row>
    <row r="286" spans="1: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221"/>
      <c r="Q286" s="221"/>
      <c r="R286" s="4"/>
    </row>
    <row r="287" spans="1: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221"/>
      <c r="Q287" s="221"/>
      <c r="R287" s="4"/>
    </row>
    <row r="288" spans="1: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221"/>
      <c r="Q288" s="221"/>
      <c r="R288" s="4"/>
    </row>
    <row r="289" spans="1: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221"/>
      <c r="Q289" s="221"/>
      <c r="R289" s="4"/>
    </row>
    <row r="290" spans="1: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221"/>
      <c r="Q290" s="221"/>
      <c r="R290" s="4"/>
    </row>
    <row r="291" spans="1: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221"/>
      <c r="Q291" s="221"/>
      <c r="R291" s="4"/>
    </row>
    <row r="292" spans="1: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221"/>
      <c r="Q292" s="221"/>
      <c r="R292" s="4"/>
    </row>
    <row r="293" spans="1: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221"/>
      <c r="Q293" s="221"/>
      <c r="R293" s="4"/>
    </row>
    <row r="294" spans="1: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221"/>
      <c r="Q294" s="221"/>
      <c r="R294" s="4"/>
    </row>
    <row r="295" spans="1: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221"/>
      <c r="Q295" s="221"/>
      <c r="R295" s="4"/>
    </row>
    <row r="296" spans="1: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221"/>
      <c r="Q296" s="221"/>
      <c r="R296" s="4"/>
    </row>
    <row r="297" spans="1: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221"/>
      <c r="Q297" s="221"/>
      <c r="R297" s="4"/>
    </row>
    <row r="298" spans="1: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221"/>
      <c r="Q298" s="221"/>
      <c r="R298" s="4"/>
    </row>
    <row r="299" spans="1: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221"/>
      <c r="Q299" s="221"/>
      <c r="R299" s="4"/>
    </row>
    <row r="300" spans="1: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221"/>
      <c r="Q300" s="221"/>
      <c r="R300" s="4"/>
    </row>
    <row r="301" spans="1: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221"/>
      <c r="Q301" s="221"/>
      <c r="R301" s="4"/>
    </row>
    <row r="302" spans="1: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221"/>
      <c r="Q302" s="221"/>
      <c r="R302" s="4"/>
    </row>
    <row r="303" spans="1: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221"/>
      <c r="Q303" s="221"/>
      <c r="R303" s="4"/>
    </row>
    <row r="304" spans="1: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221"/>
      <c r="Q304" s="221"/>
      <c r="R304" s="4"/>
    </row>
    <row r="305" spans="1: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221"/>
      <c r="Q305" s="221"/>
      <c r="R305" s="4"/>
    </row>
    <row r="306" spans="1: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221"/>
      <c r="Q306" s="221"/>
      <c r="R306" s="4"/>
    </row>
    <row r="307" spans="1: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221"/>
      <c r="Q307" s="221"/>
      <c r="R307" s="4"/>
    </row>
    <row r="308" spans="1: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221"/>
      <c r="Q308" s="221"/>
      <c r="R308" s="4"/>
    </row>
    <row r="309" spans="1: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221"/>
      <c r="Q309" s="221"/>
      <c r="R309" s="4"/>
    </row>
    <row r="310" spans="1: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221"/>
      <c r="Q310" s="221"/>
      <c r="R310" s="4"/>
    </row>
    <row r="311" spans="1: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221"/>
      <c r="Q311" s="221"/>
      <c r="R311" s="4"/>
    </row>
    <row r="312" spans="1: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221"/>
      <c r="Q312" s="221"/>
      <c r="R312" s="4"/>
    </row>
    <row r="313" spans="1: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221"/>
      <c r="Q313" s="221"/>
      <c r="R313" s="4"/>
    </row>
    <row r="314" spans="1: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221"/>
      <c r="Q314" s="221"/>
      <c r="R314" s="4"/>
    </row>
    <row r="315" spans="1: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221"/>
      <c r="Q315" s="221"/>
      <c r="R315" s="4"/>
    </row>
    <row r="316" spans="1: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221"/>
      <c r="Q316" s="221"/>
      <c r="R316" s="4"/>
    </row>
    <row r="317" spans="1: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221"/>
      <c r="Q317" s="221"/>
      <c r="R317" s="4"/>
    </row>
    <row r="318" spans="1: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221"/>
      <c r="Q318" s="221"/>
      <c r="R318" s="4"/>
    </row>
    <row r="319" spans="1: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221"/>
      <c r="Q319" s="221"/>
      <c r="R319" s="4"/>
    </row>
    <row r="320" spans="1: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221"/>
      <c r="Q320" s="221"/>
      <c r="R320" s="4"/>
    </row>
    <row r="321" spans="1: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221"/>
      <c r="Q321" s="221"/>
      <c r="R321" s="4"/>
    </row>
    <row r="322" spans="1: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221"/>
      <c r="Q322" s="221"/>
      <c r="R322" s="4"/>
    </row>
    <row r="323" spans="1: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221"/>
      <c r="Q323" s="221"/>
      <c r="R323" s="4"/>
    </row>
    <row r="324" spans="1: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221"/>
      <c r="Q324" s="221"/>
      <c r="R324" s="4"/>
    </row>
    <row r="325" spans="1: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221"/>
      <c r="Q325" s="221"/>
      <c r="R325" s="4"/>
    </row>
    <row r="326" spans="1: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221"/>
      <c r="Q326" s="221"/>
      <c r="R326" s="4"/>
    </row>
    <row r="327" spans="1: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221"/>
      <c r="Q327" s="221"/>
      <c r="R327" s="4"/>
    </row>
    <row r="328" spans="1: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221"/>
      <c r="Q328" s="221"/>
      <c r="R328" s="4"/>
    </row>
    <row r="329" spans="1: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221"/>
      <c r="Q329" s="221"/>
      <c r="R329" s="4"/>
    </row>
    <row r="330" spans="1: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221"/>
      <c r="Q330" s="221"/>
      <c r="R330" s="4"/>
    </row>
    <row r="331" spans="1: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221"/>
      <c r="Q331" s="221"/>
      <c r="R331" s="4"/>
    </row>
    <row r="332" spans="1: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221"/>
      <c r="Q332" s="221"/>
      <c r="R332" s="4"/>
    </row>
    <row r="333" spans="1: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221"/>
      <c r="Q333" s="221"/>
      <c r="R333" s="4"/>
    </row>
    <row r="334" spans="1: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221"/>
      <c r="Q334" s="221"/>
      <c r="R334" s="4"/>
    </row>
    <row r="335" spans="1: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221"/>
      <c r="Q335" s="221"/>
      <c r="R335" s="4"/>
    </row>
    <row r="336" spans="1: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221"/>
      <c r="Q336" s="221"/>
      <c r="R336" s="4"/>
    </row>
    <row r="337" spans="1: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221"/>
      <c r="Q337" s="221"/>
      <c r="R337" s="4"/>
    </row>
    <row r="338" spans="1: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221"/>
      <c r="Q338" s="221"/>
      <c r="R338" s="4"/>
    </row>
    <row r="339" spans="1: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221"/>
      <c r="Q339" s="221"/>
      <c r="R339" s="4"/>
    </row>
    <row r="340" spans="1: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221"/>
      <c r="Q340" s="221"/>
      <c r="R340" s="4"/>
    </row>
    <row r="341" spans="1: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221"/>
      <c r="Q341" s="221"/>
      <c r="R341" s="4"/>
    </row>
    <row r="342" spans="1: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221"/>
      <c r="Q342" s="221"/>
      <c r="R342" s="4"/>
    </row>
    <row r="343" spans="1: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221"/>
      <c r="Q343" s="221"/>
      <c r="R343" s="4"/>
    </row>
    <row r="344" spans="1: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221"/>
      <c r="Q344" s="221"/>
      <c r="R344" s="4"/>
    </row>
    <row r="345" spans="1: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221"/>
      <c r="Q345" s="221"/>
      <c r="R345" s="4"/>
    </row>
    <row r="346" spans="1: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221"/>
      <c r="Q346" s="221"/>
      <c r="R346" s="4"/>
    </row>
    <row r="347" spans="1: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221"/>
      <c r="Q347" s="221"/>
      <c r="R347" s="4"/>
    </row>
    <row r="348" spans="1: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221"/>
      <c r="Q348" s="221"/>
      <c r="R348" s="4"/>
    </row>
    <row r="349" spans="1: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221"/>
      <c r="Q349" s="221"/>
      <c r="R349" s="4"/>
    </row>
    <row r="350" spans="1: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221"/>
      <c r="Q350" s="221"/>
      <c r="R350" s="4"/>
    </row>
    <row r="351" spans="1: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221"/>
      <c r="Q351" s="221"/>
      <c r="R351" s="4"/>
    </row>
    <row r="352" spans="1: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221"/>
      <c r="Q352" s="221"/>
      <c r="R352" s="4"/>
    </row>
    <row r="353" spans="1: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221"/>
      <c r="Q353" s="221"/>
      <c r="R353" s="4"/>
    </row>
    <row r="354" spans="1: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221"/>
      <c r="Q354" s="221"/>
      <c r="R354" s="4"/>
    </row>
    <row r="355" spans="1: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221"/>
      <c r="Q355" s="221"/>
      <c r="R355" s="4"/>
    </row>
    <row r="356" spans="1: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221"/>
      <c r="Q356" s="221"/>
      <c r="R356" s="4"/>
    </row>
    <row r="357" spans="1: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221"/>
      <c r="Q357" s="221"/>
      <c r="R357" s="4"/>
    </row>
    <row r="358" spans="1: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221"/>
      <c r="Q358" s="221"/>
      <c r="R358" s="4"/>
    </row>
    <row r="359" spans="1: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221"/>
      <c r="Q359" s="221"/>
      <c r="R359" s="4"/>
    </row>
    <row r="360" spans="1: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221"/>
      <c r="Q360" s="221"/>
      <c r="R360" s="4"/>
    </row>
    <row r="361" spans="1: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221"/>
      <c r="Q361" s="221"/>
      <c r="R361" s="4"/>
    </row>
    <row r="362" spans="1: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221"/>
      <c r="Q362" s="221"/>
      <c r="R362" s="4"/>
    </row>
    <row r="363" spans="1: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221"/>
      <c r="Q363" s="221"/>
      <c r="R363" s="4"/>
    </row>
    <row r="364" spans="1: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221"/>
      <c r="Q364" s="221"/>
      <c r="R364" s="4"/>
    </row>
    <row r="365" spans="1: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221"/>
      <c r="Q365" s="221"/>
      <c r="R365" s="4"/>
    </row>
    <row r="366" spans="1: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221"/>
      <c r="Q366" s="221"/>
      <c r="R366" s="4"/>
    </row>
    <row r="367" spans="1: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221"/>
      <c r="Q367" s="221"/>
      <c r="R367" s="4"/>
    </row>
    <row r="368" spans="1: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221"/>
      <c r="Q368" s="221"/>
      <c r="R368" s="4"/>
    </row>
    <row r="369" spans="1: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221"/>
      <c r="Q369" s="221"/>
      <c r="R369" s="4"/>
    </row>
    <row r="370" spans="1: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221"/>
      <c r="Q370" s="221"/>
      <c r="R370" s="4"/>
    </row>
    <row r="371" spans="1: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221"/>
      <c r="Q371" s="221"/>
      <c r="R371" s="4"/>
    </row>
    <row r="372" spans="1: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221"/>
      <c r="Q372" s="221"/>
      <c r="R372" s="4"/>
    </row>
    <row r="373" spans="1: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221"/>
      <c r="Q373" s="221"/>
      <c r="R373" s="4"/>
    </row>
    <row r="374" spans="1: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221"/>
      <c r="Q374" s="221"/>
      <c r="R374" s="4"/>
    </row>
    <row r="375" spans="1: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221"/>
      <c r="Q375" s="221"/>
      <c r="R375" s="4"/>
    </row>
    <row r="376" spans="1: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221"/>
      <c r="Q376" s="221"/>
      <c r="R376" s="4"/>
    </row>
    <row r="377" spans="1: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221"/>
      <c r="Q377" s="221"/>
      <c r="R377" s="4"/>
    </row>
    <row r="378" spans="1: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221"/>
      <c r="Q378" s="221"/>
      <c r="R378" s="4"/>
    </row>
    <row r="379" spans="1: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221"/>
      <c r="Q379" s="221"/>
      <c r="R379" s="4"/>
    </row>
    <row r="380" spans="1: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221"/>
      <c r="Q380" s="221"/>
      <c r="R380" s="4"/>
    </row>
    <row r="381" spans="1:1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221"/>
      <c r="Q381" s="221"/>
      <c r="R381" s="4"/>
    </row>
    <row r="382" spans="1:18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221"/>
      <c r="Q382" s="221"/>
      <c r="R382" s="4"/>
    </row>
    <row r="383" spans="1:1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221"/>
      <c r="Q383" s="221"/>
      <c r="R383" s="4"/>
    </row>
    <row r="384" spans="1:1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221"/>
      <c r="Q384" s="221"/>
      <c r="R384" s="4"/>
    </row>
    <row r="385" spans="1:1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221"/>
      <c r="Q385" s="221"/>
      <c r="R385" s="4"/>
    </row>
    <row r="386" spans="1:18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221"/>
      <c r="Q386" s="221"/>
      <c r="R386" s="4"/>
    </row>
    <row r="387" spans="1:18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221"/>
      <c r="Q387" s="221"/>
      <c r="R387" s="4"/>
    </row>
    <row r="388" spans="1:1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221"/>
      <c r="Q388" s="221"/>
      <c r="R388" s="4"/>
    </row>
    <row r="389" spans="1:1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221"/>
      <c r="Q389" s="221"/>
      <c r="R389" s="4"/>
    </row>
    <row r="390" spans="1:18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221"/>
      <c r="Q390" s="221"/>
      <c r="R390" s="4"/>
    </row>
    <row r="391" spans="1:18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221"/>
      <c r="Q391" s="221"/>
      <c r="R391" s="4"/>
    </row>
    <row r="392" spans="1:18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221"/>
      <c r="Q392" s="221"/>
      <c r="R392" s="4"/>
    </row>
    <row r="393" spans="1:1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221"/>
      <c r="Q393" s="221"/>
      <c r="R393" s="4"/>
    </row>
    <row r="394" spans="1:1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221"/>
      <c r="Q394" s="221"/>
      <c r="R394" s="4"/>
    </row>
    <row r="395" spans="1:18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221"/>
      <c r="Q395" s="221"/>
      <c r="R395" s="4"/>
    </row>
    <row r="396" spans="1:18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221"/>
      <c r="Q396" s="221"/>
      <c r="R396" s="4"/>
    </row>
    <row r="397" spans="1:18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221"/>
      <c r="Q397" s="221"/>
      <c r="R397" s="4"/>
    </row>
    <row r="398" spans="1:1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221"/>
      <c r="Q398" s="221"/>
      <c r="R398" s="4"/>
    </row>
    <row r="399" spans="1:1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221"/>
      <c r="Q399" s="221"/>
      <c r="R399" s="4"/>
    </row>
    <row r="400" spans="1:18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221"/>
      <c r="Q400" s="221"/>
      <c r="R400" s="4"/>
    </row>
    <row r="401" spans="1:18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221"/>
      <c r="Q401" s="221"/>
      <c r="R401" s="4"/>
    </row>
    <row r="402" spans="1:18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221"/>
      <c r="Q402" s="221"/>
      <c r="R402" s="4"/>
    </row>
    <row r="403" spans="1:1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221"/>
      <c r="Q403" s="221"/>
      <c r="R403" s="4"/>
    </row>
    <row r="404" spans="1:1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221"/>
      <c r="Q404" s="221"/>
      <c r="R404" s="4"/>
    </row>
    <row r="405" spans="1:18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221"/>
      <c r="Q405" s="221"/>
      <c r="R405" s="4"/>
    </row>
    <row r="406" spans="1:18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221"/>
      <c r="Q406" s="221"/>
      <c r="R406" s="4"/>
    </row>
    <row r="407" spans="1:18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221"/>
      <c r="Q407" s="221"/>
      <c r="R407" s="4"/>
    </row>
    <row r="408" spans="1:1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221"/>
      <c r="Q408" s="221"/>
      <c r="R408" s="4"/>
    </row>
    <row r="409" spans="1:18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221"/>
      <c r="Q409" s="221"/>
      <c r="R409" s="4"/>
    </row>
    <row r="410" spans="1:18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221"/>
      <c r="Q410" s="221"/>
      <c r="R410" s="4"/>
    </row>
    <row r="411" spans="1:1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221"/>
      <c r="Q411" s="221"/>
      <c r="R411" s="4"/>
    </row>
    <row r="412" spans="1:18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221"/>
      <c r="Q412" s="221"/>
      <c r="R412" s="4"/>
    </row>
    <row r="413" spans="1:18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221"/>
      <c r="Q413" s="221"/>
      <c r="R413" s="4"/>
    </row>
    <row r="414" spans="1:18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221"/>
      <c r="Q414" s="221"/>
      <c r="R414" s="4"/>
    </row>
    <row r="415" spans="1:18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221"/>
      <c r="Q415" s="221"/>
      <c r="R415" s="4"/>
    </row>
    <row r="416" spans="1:1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221"/>
      <c r="Q416" s="221"/>
      <c r="R416" s="4"/>
    </row>
    <row r="417" spans="1:18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221"/>
      <c r="Q417" s="221"/>
      <c r="R417" s="4"/>
    </row>
    <row r="418" spans="1: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221"/>
      <c r="Q418" s="221"/>
      <c r="R418" s="4"/>
    </row>
    <row r="419" spans="1:18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221"/>
      <c r="Q419" s="221"/>
      <c r="R419" s="4"/>
    </row>
    <row r="420" spans="1:1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221"/>
      <c r="Q420" s="221"/>
      <c r="R420" s="4"/>
    </row>
    <row r="421" spans="1:1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221"/>
      <c r="Q421" s="221"/>
      <c r="R421" s="4"/>
    </row>
    <row r="422" spans="1:1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221"/>
      <c r="Q422" s="221"/>
      <c r="R422" s="4"/>
    </row>
  </sheetData>
  <sheetProtection password="C5CE" sheet="1" objects="1" scenarios="1"/>
  <mergeCells count="192">
    <mergeCell ref="AE90:AH90"/>
    <mergeCell ref="AE91:AH91"/>
    <mergeCell ref="AE92:AH92"/>
    <mergeCell ref="AE93:AH93"/>
    <mergeCell ref="S95:U95"/>
    <mergeCell ref="AE95:AH95"/>
    <mergeCell ref="AE81:AH81"/>
    <mergeCell ref="AE82:AH82"/>
    <mergeCell ref="AE83:AH83"/>
    <mergeCell ref="AE84:AH84"/>
    <mergeCell ref="AE85:AH85"/>
    <mergeCell ref="AE86:AH86"/>
    <mergeCell ref="AE87:AH87"/>
    <mergeCell ref="AE88:AH88"/>
    <mergeCell ref="AE89:AH89"/>
    <mergeCell ref="AE58:AH58"/>
    <mergeCell ref="S93:T93"/>
    <mergeCell ref="AE59:AH59"/>
    <mergeCell ref="AE60:AH60"/>
    <mergeCell ref="AE61:AH61"/>
    <mergeCell ref="AE62:AH62"/>
    <mergeCell ref="AE63:AH63"/>
    <mergeCell ref="AE64:AH64"/>
    <mergeCell ref="AE65:AH65"/>
    <mergeCell ref="AE66:AH66"/>
    <mergeCell ref="AE67:AH67"/>
    <mergeCell ref="AE68:AH68"/>
    <mergeCell ref="AE69:AH69"/>
    <mergeCell ref="AE70:AH70"/>
    <mergeCell ref="AE71:AH71"/>
    <mergeCell ref="AE72:AH72"/>
    <mergeCell ref="AE73:AH73"/>
    <mergeCell ref="AE74:AH74"/>
    <mergeCell ref="AE75:AH75"/>
    <mergeCell ref="AE76:AH76"/>
    <mergeCell ref="AE77:AH77"/>
    <mergeCell ref="AE78:AH78"/>
    <mergeCell ref="AE79:AH79"/>
    <mergeCell ref="AE80:AH80"/>
    <mergeCell ref="O41:P41"/>
    <mergeCell ref="O58:P58"/>
    <mergeCell ref="O59:P59"/>
    <mergeCell ref="O60:P60"/>
    <mergeCell ref="O61:P61"/>
    <mergeCell ref="O62:P62"/>
    <mergeCell ref="O63:P63"/>
    <mergeCell ref="O64:P64"/>
    <mergeCell ref="O65:P65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A93:B93"/>
    <mergeCell ref="A95:B95"/>
    <mergeCell ref="N95:R95"/>
    <mergeCell ref="O88:P88"/>
    <mergeCell ref="O89:P89"/>
    <mergeCell ref="O90:P90"/>
    <mergeCell ref="O91:P91"/>
    <mergeCell ref="O92:P92"/>
    <mergeCell ref="O93:P93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66:P66"/>
    <mergeCell ref="O67:P67"/>
    <mergeCell ref="M55:R55"/>
    <mergeCell ref="E56:J56"/>
    <mergeCell ref="M56:R56"/>
    <mergeCell ref="S43:T43"/>
    <mergeCell ref="AF43:AH43"/>
    <mergeCell ref="D53:K53"/>
    <mergeCell ref="E54:J54"/>
    <mergeCell ref="M54:R54"/>
    <mergeCell ref="A43:B43"/>
    <mergeCell ref="N43:R43"/>
    <mergeCell ref="V53:AC53"/>
    <mergeCell ref="W54:AB54"/>
    <mergeCell ref="S54:U54"/>
    <mergeCell ref="S55:U55"/>
    <mergeCell ref="S56:U56"/>
    <mergeCell ref="AE54:AH54"/>
    <mergeCell ref="AE55:AH55"/>
    <mergeCell ref="AE56:AH56"/>
    <mergeCell ref="W56:AB56"/>
    <mergeCell ref="AG38:AH38"/>
    <mergeCell ref="AG39:AH39"/>
    <mergeCell ref="AG40:AH40"/>
    <mergeCell ref="S41:T41"/>
    <mergeCell ref="AG41:AH41"/>
    <mergeCell ref="AG33:AH33"/>
    <mergeCell ref="AG34:AH34"/>
    <mergeCell ref="AG35:AH35"/>
    <mergeCell ref="AG36:AH36"/>
    <mergeCell ref="AG37:AH37"/>
    <mergeCell ref="AG29:AH29"/>
    <mergeCell ref="AG30:AH30"/>
    <mergeCell ref="AG31:AH31"/>
    <mergeCell ref="AG32:AH32"/>
    <mergeCell ref="AG23:AH23"/>
    <mergeCell ref="AG24:AH24"/>
    <mergeCell ref="AG25:AH25"/>
    <mergeCell ref="AG26:AH26"/>
    <mergeCell ref="AG27:AH27"/>
    <mergeCell ref="AG20:AH20"/>
    <mergeCell ref="AG21:AH21"/>
    <mergeCell ref="AG22:AH22"/>
    <mergeCell ref="AG13:AH13"/>
    <mergeCell ref="AG14:AH14"/>
    <mergeCell ref="AG15:AH15"/>
    <mergeCell ref="AG16:AH16"/>
    <mergeCell ref="AG17:AH17"/>
    <mergeCell ref="AG28:AH28"/>
    <mergeCell ref="AG10:AH10"/>
    <mergeCell ref="AG11:AH11"/>
    <mergeCell ref="AG12:AH12"/>
    <mergeCell ref="W4:AB4"/>
    <mergeCell ref="AE4:AH4"/>
    <mergeCell ref="AG6:AH6"/>
    <mergeCell ref="AG7:AH7"/>
    <mergeCell ref="AG18:AH18"/>
    <mergeCell ref="AG19:AH19"/>
    <mergeCell ref="V1:AC1"/>
    <mergeCell ref="W2:AB2"/>
    <mergeCell ref="AE2:AH2"/>
    <mergeCell ref="AE3:AH3"/>
    <mergeCell ref="D1:K1"/>
    <mergeCell ref="E2:J2"/>
    <mergeCell ref="E4:J4"/>
    <mergeCell ref="AG8:AH8"/>
    <mergeCell ref="AG9:AH9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20:P20"/>
    <mergeCell ref="O21:P21"/>
    <mergeCell ref="O31:P31"/>
    <mergeCell ref="A2:C2"/>
    <mergeCell ref="A3:C3"/>
    <mergeCell ref="A4:C4"/>
    <mergeCell ref="S4:U4"/>
    <mergeCell ref="S3:U3"/>
    <mergeCell ref="S2:U2"/>
    <mergeCell ref="A54:C54"/>
    <mergeCell ref="A55:C55"/>
    <mergeCell ref="A56:C56"/>
    <mergeCell ref="M4:R4"/>
    <mergeCell ref="M3:R3"/>
    <mergeCell ref="M2:R2"/>
    <mergeCell ref="A41:B41"/>
  </mergeCells>
  <pageMargins left="3.937007874015748E-2" right="0.11811023622047245" top="0.23622047244094491" bottom="0.23622047244094491" header="0.31496062992125984" footer="0.31496062992125984"/>
  <pageSetup paperSize="256" scale="99" orientation="portrait" r:id="rId1"/>
  <headerFooter differentOddEven="1"/>
  <colBreaks count="1" manualBreakCount="1">
    <brk id="17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2</vt:i4>
      </vt:variant>
    </vt:vector>
  </HeadingPairs>
  <TitlesOfParts>
    <vt:vector size="10" baseType="lpstr">
      <vt:lpstr>معلومات</vt:lpstr>
      <vt:lpstr>اختبارات المواد الاساسية</vt:lpstr>
      <vt:lpstr>التقويم المستمر</vt:lpstr>
      <vt:lpstr>اختبارات المواد الثانوية</vt:lpstr>
      <vt:lpstr>نتائج الفصل الاول</vt:lpstr>
      <vt:lpstr>نتائج الفصل الثاني</vt:lpstr>
      <vt:lpstr>نتائج الفصل الثالث</vt:lpstr>
      <vt:lpstr>النتائج الفصلية للطباعة</vt:lpstr>
      <vt:lpstr>'اختبارات المواد الاساسية'!Print_Area</vt:lpstr>
      <vt:lpstr>'النتائج الفصلية للطباعة'!Print_Area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2014-11-27T22:16:25Z</dcterms:modified>
</cp:coreProperties>
</file>