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SheetTabs="0" xWindow="1245" yWindow="45" windowWidth="17730" windowHeight="8145"/>
  </bookViews>
  <sheets>
    <sheet name="قاعدة البيانات" sheetId="1" r:id="rId1"/>
    <sheet name="الدفتر اليومي" sheetId="5" r:id="rId2"/>
    <sheet name="جدول الخدمة الاسبوعـــي" sheetId="6" r:id="rId3"/>
    <sheet name="رزنامة" sheetId="7" r:id="rId4"/>
  </sheets>
  <definedNames>
    <definedName name="_xlnm.Print_Area" localSheetId="1">'الدفتر اليومي'!$A$72:$O$98</definedName>
  </definedNames>
  <calcPr calcId="124519"/>
</workbook>
</file>

<file path=xl/calcChain.xml><?xml version="1.0" encoding="utf-8"?>
<calcChain xmlns="http://schemas.openxmlformats.org/spreadsheetml/2006/main">
  <c r="S90" i="5"/>
  <c r="V90" s="1"/>
  <c r="D77"/>
  <c r="F73" l="1"/>
  <c r="F3"/>
  <c r="C7"/>
  <c r="C22" l="1"/>
  <c r="R22" s="1"/>
  <c r="C10"/>
  <c r="C14"/>
  <c r="R14" s="1"/>
  <c r="C11"/>
  <c r="C19"/>
  <c r="R19" s="1"/>
  <c r="C13"/>
  <c r="R13" s="1"/>
  <c r="C18"/>
  <c r="C21"/>
  <c r="E21" l="1"/>
  <c r="R21"/>
  <c r="R10"/>
  <c r="F10" s="1"/>
  <c r="E18"/>
  <c r="R18"/>
  <c r="E10"/>
  <c r="C81"/>
  <c r="D81" s="1"/>
  <c r="R11"/>
  <c r="E19"/>
  <c r="C84"/>
  <c r="D84" s="1"/>
  <c r="E14"/>
  <c r="E22"/>
  <c r="C83"/>
  <c r="D83" s="1"/>
  <c r="E13"/>
  <c r="C80"/>
  <c r="D80" s="1"/>
  <c r="F14"/>
  <c r="F13"/>
  <c r="S18"/>
  <c r="N18" s="1"/>
  <c r="C88"/>
  <c r="S19"/>
  <c r="N19" s="1"/>
  <c r="C89"/>
  <c r="D89" s="1"/>
  <c r="S22"/>
  <c r="N22" s="1"/>
  <c r="C92"/>
  <c r="F21"/>
  <c r="C91"/>
  <c r="S10"/>
  <c r="N10" s="1"/>
  <c r="S21"/>
  <c r="N21" s="1"/>
  <c r="S13"/>
  <c r="N13" s="1"/>
  <c r="S14"/>
  <c r="N14" s="1"/>
  <c r="E11"/>
  <c r="E81" s="1"/>
  <c r="S11"/>
  <c r="F18"/>
  <c r="R80"/>
  <c r="F22"/>
  <c r="F19"/>
  <c r="D91" l="1"/>
  <c r="B91"/>
  <c r="M86"/>
  <c r="D88"/>
  <c r="D92"/>
  <c r="B92"/>
  <c r="B90"/>
  <c r="R81"/>
  <c r="R84"/>
  <c r="F11"/>
  <c r="F81" s="1"/>
  <c r="N92"/>
  <c r="N83"/>
  <c r="E83"/>
  <c r="F83" s="1"/>
  <c r="N84"/>
  <c r="R83"/>
  <c r="E84"/>
  <c r="F84" s="1"/>
  <c r="D86"/>
  <c r="R91"/>
  <c r="R88"/>
  <c r="N91"/>
  <c r="E91"/>
  <c r="F91" s="1"/>
  <c r="E92"/>
  <c r="F92" s="1"/>
  <c r="R92"/>
  <c r="N80"/>
  <c r="E80"/>
  <c r="F80" s="1"/>
  <c r="N89"/>
  <c r="E89"/>
  <c r="F89" s="1"/>
  <c r="R89"/>
  <c r="N88"/>
  <c r="E88"/>
  <c r="F88" s="1"/>
  <c r="N11"/>
  <c r="N81" s="1"/>
</calcChain>
</file>

<file path=xl/sharedStrings.xml><?xml version="1.0" encoding="utf-8"?>
<sst xmlns="http://schemas.openxmlformats.org/spreadsheetml/2006/main" count="2085" uniqueCount="812">
  <si>
    <t>تربية اسلامية</t>
  </si>
  <si>
    <t>الكفاءة المستهدفة</t>
  </si>
  <si>
    <t>الاسابيع</t>
  </si>
  <si>
    <t>بداية دعوة النبي صلى الله عليه وسلم</t>
  </si>
  <si>
    <t>القدرة على التعريف بالدعوة الاسلامية في
 بدايتها بمكة المكرمة واستخلاص العبر منها</t>
  </si>
  <si>
    <t>التوقيت</t>
  </si>
  <si>
    <t>الموضوع</t>
  </si>
  <si>
    <t>صباحا من الساعة :</t>
  </si>
  <si>
    <t>الى الساعـــــــــــــــــــــــــــــــــة :</t>
  </si>
  <si>
    <t>رقم الاسبوع :</t>
  </si>
  <si>
    <t>النشاط</t>
  </si>
  <si>
    <t>رقم الحصة</t>
  </si>
  <si>
    <t>مساء من الساعة :</t>
  </si>
  <si>
    <t>ت - شفوي</t>
  </si>
  <si>
    <t>رياضيات</t>
  </si>
  <si>
    <t>قراءة ( أداء + فهم + هيكلة )</t>
  </si>
  <si>
    <t>تاريخ</t>
  </si>
  <si>
    <t>ت - تشكيلية / موسيقية</t>
  </si>
  <si>
    <t>قراءة ( أداء + فهم )</t>
  </si>
  <si>
    <t>ظواهر نحوية</t>
  </si>
  <si>
    <t>رياضيات 2</t>
  </si>
  <si>
    <t>ت - مدنية</t>
  </si>
  <si>
    <t>ت - علمية و تكنولوجية</t>
  </si>
  <si>
    <t>معالجة / رياضيات</t>
  </si>
  <si>
    <t>قراءة ( أداء  )</t>
  </si>
  <si>
    <t>الصرف / الاملاء</t>
  </si>
  <si>
    <t>رياضيات 3</t>
  </si>
  <si>
    <t>جغرافيــــــــا</t>
  </si>
  <si>
    <t>رياضيات 4</t>
  </si>
  <si>
    <t>مطالعة</t>
  </si>
  <si>
    <t>ت - كتابي</t>
  </si>
  <si>
    <t>رياضيات 5</t>
  </si>
  <si>
    <t>رياضيات 6</t>
  </si>
  <si>
    <t>ت - علمية و تكنولوجية 2</t>
  </si>
  <si>
    <t>محفوظات</t>
  </si>
  <si>
    <t>ت - بدنية</t>
  </si>
  <si>
    <t>معالجة / لغة عربية</t>
  </si>
  <si>
    <t>إتمام النصاب</t>
  </si>
  <si>
    <t>ت - إسلامية ح 2</t>
  </si>
  <si>
    <t>ت -إسلامية ح 1</t>
  </si>
  <si>
    <t>ت - ت - ك / إ مشروع</t>
  </si>
  <si>
    <t>الأربعــــــــــــاء</t>
  </si>
  <si>
    <t>الخمــــــــــــيس</t>
  </si>
  <si>
    <t>الثلاثــــــــــــاء</t>
  </si>
  <si>
    <t>الأحـــــــــــــــد</t>
  </si>
  <si>
    <t>الأثنيـــــــــــــن</t>
  </si>
  <si>
    <t>الكفاءة المستهدفة 1</t>
  </si>
  <si>
    <t>الكفاءة المستهدفة 2</t>
  </si>
  <si>
    <t>الكفاءة المستهدفة 3</t>
  </si>
  <si>
    <t>الكفاءة المستهدفة 4</t>
  </si>
  <si>
    <t>الكفاءة المستهدفة 5</t>
  </si>
  <si>
    <t>الكفاءة المستهدفة 6</t>
  </si>
  <si>
    <t>الكفاءة المستهدفة 7</t>
  </si>
  <si>
    <t>الكفاءة المستهدفة 8</t>
  </si>
  <si>
    <t>الكفاءة المستهدفة 9</t>
  </si>
  <si>
    <t>الكفاءة المستهدفة 10</t>
  </si>
  <si>
    <t>الكفاءة المستهدفة 11</t>
  </si>
  <si>
    <t>الكفاءة المستهدفة 12</t>
  </si>
  <si>
    <t>الكفاءة المستهدفة 13</t>
  </si>
  <si>
    <t>الكفاءة المستهدفة 14</t>
  </si>
  <si>
    <t>الكفاءة المستهدفة 15</t>
  </si>
  <si>
    <t>الكفاءة المستهدفة 16</t>
  </si>
  <si>
    <t>الكفاءة المستهدفة 17</t>
  </si>
  <si>
    <t>الكفاءة المستهدفة 18</t>
  </si>
  <si>
    <t>الكفاءة المستهدفة 19</t>
  </si>
  <si>
    <t>الكفاءة المستهدفة 20</t>
  </si>
  <si>
    <t>الكفاءة المستهدفة 21</t>
  </si>
  <si>
    <t>ت - علمية و تكنولوجية 1</t>
  </si>
  <si>
    <t>الكفاءة المستهدفة 22</t>
  </si>
  <si>
    <t>الكفاءة المستهدفة 23</t>
  </si>
  <si>
    <t>الكفاءة المستهدفة 24</t>
  </si>
  <si>
    <t>الكفاءة المستهدفة 25</t>
  </si>
  <si>
    <t>الكفاءة المستهدفة 26</t>
  </si>
  <si>
    <t>الكفاءة المستهدفة 27</t>
  </si>
  <si>
    <t>الكفاءة المستهدفة 28</t>
  </si>
  <si>
    <t>اللغة العربيـــــــــــــــــــــــــــــــــــــــــــــــــــــــــــــــــــــــــــــــــــــــــــــــــة</t>
  </si>
  <si>
    <t>الرياضيات</t>
  </si>
  <si>
    <t>تقويم تشخيصي</t>
  </si>
  <si>
    <t>القدرة على استعمال الموارد المكتسبة و استثمارها في وضعيات جديدة و مختلفة</t>
  </si>
  <si>
    <t>يـــــــــــــوم :</t>
  </si>
  <si>
    <t>الكفاءة المستهدفة 29</t>
  </si>
  <si>
    <t>الاستــــــــــــــــــــــــــــــــــــــــــــــــــــــــــــــــــــــــــــراحــــــــــــــــــــــــــــــــــــــــــــــــة</t>
  </si>
  <si>
    <t>جـــــــــانفي</t>
  </si>
  <si>
    <t>فيفــــــــــــري</t>
  </si>
  <si>
    <t>أوت</t>
  </si>
  <si>
    <t>مـــــــــــــارس</t>
  </si>
  <si>
    <t>سبتمبـــــــــــــر</t>
  </si>
  <si>
    <t>جويلــــــــــــية</t>
  </si>
  <si>
    <t>جــــــــــــــــوان</t>
  </si>
  <si>
    <t>مــــــــــــــــــاي</t>
  </si>
  <si>
    <t>أفريـــــــــــــــل</t>
  </si>
  <si>
    <t>أكتوبــــــــــــــر</t>
  </si>
  <si>
    <t>ديسمبــــــــــــر</t>
  </si>
  <si>
    <t>نوفمبـــــــــــــر</t>
  </si>
  <si>
    <t>محـــــــــــــــــرم</t>
  </si>
  <si>
    <t>صفــــــــــــــــــــر</t>
  </si>
  <si>
    <t>ربيـــــــــع الأول</t>
  </si>
  <si>
    <t>ربيـــــــــع الثاني</t>
  </si>
  <si>
    <t>رمضــــــــــــــــان</t>
  </si>
  <si>
    <t>رجــــــــــــــــــب</t>
  </si>
  <si>
    <t>جمــادى الثانية</t>
  </si>
  <si>
    <t>شعـــــــــــــــبان</t>
  </si>
  <si>
    <t>شـــــــــــــــــوال</t>
  </si>
  <si>
    <t>ذو القعـــــــــدة</t>
  </si>
  <si>
    <t>ذو الحجــــــــــة</t>
  </si>
  <si>
    <t>جمادى الاولـــى</t>
  </si>
  <si>
    <t>الموافق لـ</t>
  </si>
  <si>
    <t>اليوم</t>
  </si>
  <si>
    <t>رقم الأسبوع</t>
  </si>
  <si>
    <t>الملاحظـــــــــــــــــات :</t>
  </si>
  <si>
    <t>..............................................................................................................................................................................................</t>
  </si>
  <si>
    <t>الكفاءة القاعدية 4</t>
  </si>
  <si>
    <t>الكفاءة القاعدية 7</t>
  </si>
  <si>
    <t>الكفاءة القاعدية 8</t>
  </si>
  <si>
    <t>رقم الحصة 1</t>
  </si>
  <si>
    <t>رقم الحصة 2</t>
  </si>
  <si>
    <t>رقم الحصة 3</t>
  </si>
  <si>
    <t>رقم الحصة 4</t>
  </si>
  <si>
    <t>رقم الحصة 5</t>
  </si>
  <si>
    <t>رقم الحصة 6</t>
  </si>
  <si>
    <t>رقم الحصة 7</t>
  </si>
  <si>
    <t>رقم الحصة 8</t>
  </si>
  <si>
    <t>رقم الحصة 9</t>
  </si>
  <si>
    <t>رقم الحصة 10</t>
  </si>
  <si>
    <t>رقم الحصة 11</t>
  </si>
  <si>
    <t>القدرة على : أن يصحح اخطائه ويصنفها  في جدول امام الرمز المناسب لها</t>
  </si>
  <si>
    <t>رقم الحصة 12</t>
  </si>
  <si>
    <t>رقم الحصة 13</t>
  </si>
  <si>
    <t>رقم الحصة 14</t>
  </si>
  <si>
    <t>كتابة فقرة</t>
  </si>
  <si>
    <t>رقم الحصة 15</t>
  </si>
  <si>
    <t>رقم الحصة 16</t>
  </si>
  <si>
    <t>رقم الحصة 17</t>
  </si>
  <si>
    <t>رقم الحصة 18</t>
  </si>
  <si>
    <t>رقم الحصة 19</t>
  </si>
  <si>
    <t>رقم الحصة 20</t>
  </si>
  <si>
    <t>رقم الحصة 21</t>
  </si>
  <si>
    <t>رقم الحصة 22</t>
  </si>
  <si>
    <t>نشاط إدماج</t>
  </si>
  <si>
    <t>رقم الحصة 23</t>
  </si>
  <si>
    <t>رقم الحصة 24</t>
  </si>
  <si>
    <t>رقم الحصة 25</t>
  </si>
  <si>
    <t>الكفاءة القاعدية 1</t>
  </si>
  <si>
    <t>المدة</t>
  </si>
  <si>
    <t>الكفاءة القاعدية 2</t>
  </si>
  <si>
    <t>الكفاءة القاعدية 3</t>
  </si>
  <si>
    <t>رقم الاسبــــــــــــــــوع :</t>
  </si>
  <si>
    <t>رقم الحصة 26</t>
  </si>
  <si>
    <t>رقم الحصة 27</t>
  </si>
  <si>
    <t>رقم الحصة 28</t>
  </si>
  <si>
    <t>رقم الحصة 29</t>
  </si>
  <si>
    <t>رياضيــــــــــــــــــات</t>
  </si>
  <si>
    <t>تربية إسلامية</t>
  </si>
  <si>
    <t>تربية مدنية</t>
  </si>
  <si>
    <t>تاريــــــــخ</t>
  </si>
  <si>
    <t>تربية  بدنية</t>
  </si>
  <si>
    <t>تعبير شفوي</t>
  </si>
  <si>
    <t>تعبير كتابي</t>
  </si>
  <si>
    <t>تصحيح تعبير + إ مشروع</t>
  </si>
  <si>
    <t>مطـــــــــالعة</t>
  </si>
  <si>
    <t>جــــــــــــــــــــــــدول الخدمة الاسبوعي</t>
  </si>
  <si>
    <t>الثامنـــــــــــــــــــــــــة</t>
  </si>
  <si>
    <t>الحادية عشرة و الربع</t>
  </si>
  <si>
    <t>الكفاءة القاعدية 26</t>
  </si>
  <si>
    <t>أسبوع الادمــــــــاج</t>
  </si>
  <si>
    <t>نشاطات لا صفية</t>
  </si>
  <si>
    <t>الدّعـــــــــــــــــم</t>
  </si>
  <si>
    <t>الفريق التربوي</t>
  </si>
  <si>
    <t>الكفاءة المستهدفة 30</t>
  </si>
  <si>
    <t>رقم الحصة 30</t>
  </si>
  <si>
    <t>الكفاءة المستهدفة 31</t>
  </si>
  <si>
    <t>رقم الحصة 31</t>
  </si>
  <si>
    <t>الكفاءة المستهدفة 32</t>
  </si>
  <si>
    <t>رقم الحصة 32</t>
  </si>
  <si>
    <t>نشاطات إدماجية</t>
  </si>
  <si>
    <t>القدرة على : أن يستثمر مكتسباته و تعلماته السابقة في وضعيات جديدة</t>
  </si>
  <si>
    <t>القدرة على : أن يمرن عضلات اليد التي تساعد
 على اجادة الخط و سرعة الكتابة</t>
  </si>
  <si>
    <t>9و30</t>
  </si>
  <si>
    <t>9و45</t>
  </si>
  <si>
    <t>11و 15</t>
  </si>
  <si>
    <t>14و 30</t>
  </si>
  <si>
    <t>القدرة على دمج مكتسبات الوحدات السابقة</t>
  </si>
  <si>
    <t xml:space="preserve">لقمان يوصي ابنه   </t>
  </si>
  <si>
    <t>القدرة على العمل بنصائح لقمان و تلاوة الآيات من 13 إلى 19 من سورة لقمان تلاوة صحيحة</t>
  </si>
  <si>
    <t xml:space="preserve">الايمان باليوم الاخر   </t>
  </si>
  <si>
    <t>القدرة على : تعريف الإيمان باليوم الآخر و ما يجب نحو الأمور الغيبية التي لا يعلمها إلا الله</t>
  </si>
  <si>
    <t xml:space="preserve">الحج إلى بيت الله الحرام   </t>
  </si>
  <si>
    <t>القدرة على تعريف الحج و تعداد أركانه و بعض أحكامه و آثارها في الفرد و المجتمع</t>
  </si>
  <si>
    <t xml:space="preserve">من حياة نوح عليه السلام   </t>
  </si>
  <si>
    <t>القدرة على  الإقتداء ببعض أخلاق النبي نوح عليه السلام</t>
  </si>
  <si>
    <t xml:space="preserve">سورة البلد   </t>
  </si>
  <si>
    <t>القدرة على  : حفظ و تلاوة السورة تلاوة صحيحة و شرح معناها</t>
  </si>
  <si>
    <t xml:space="preserve">الوحدة الادماجية الأولى   </t>
  </si>
  <si>
    <t>أن يكون قادرا على طاعة الله و معرفة بعض أحكام الحج 
والاقتداء ببعض أخلاق سيدنا نوح وتلاوة سورة البلد</t>
  </si>
  <si>
    <t xml:space="preserve">من أفعال المؤمنين   </t>
  </si>
  <si>
    <t>القدرة على :  استظهار الآيات من 30 إلى 35 من سورة فصلت و القيام بالواجبات التي نصت عليها</t>
  </si>
  <si>
    <t xml:space="preserve">أحبّ أسرتي   </t>
  </si>
  <si>
    <t>القدرة على تعريف الأسرة و قيمتها في الحيــاة و كيفية المحافظة عليها و اجتناب ما يؤدي إلى هدمها</t>
  </si>
  <si>
    <t xml:space="preserve">من يسر الإسلام   </t>
  </si>
  <si>
    <t>القدرة على التعريف بأوجه اليسر في الإسلام و ممارسته في العبادات</t>
  </si>
  <si>
    <t xml:space="preserve">زكاة الفطر   </t>
  </si>
  <si>
    <t>القدرة على تعريف زكاة الفطــر و الحكمة منها</t>
  </si>
  <si>
    <t xml:space="preserve">الرّسول خاتم الانبياء   </t>
  </si>
  <si>
    <t>سورة الفجر</t>
  </si>
  <si>
    <t xml:space="preserve">الوحدة الادماجية الثانية   </t>
  </si>
  <si>
    <t xml:space="preserve">يكون قادرا : القيام بالواجب و الوقوف على بعض مظاهر  اليسر في الصلاة والاقتداء بالأخلاق الفاضلة وتلاوة سور الفجر  واستظهارها </t>
  </si>
  <si>
    <t xml:space="preserve">من سبل الخير   </t>
  </si>
  <si>
    <t>القدرة على الاستظهار الصحيح للحديث . و تعداد سبل الخير في الحياة اليومية و العمل به</t>
  </si>
  <si>
    <t>المسلم لا يغش</t>
  </si>
  <si>
    <t xml:space="preserve">القدرة على أضرار الغش و تحنبه في كل مظاهر الحياة </t>
  </si>
  <si>
    <t xml:space="preserve">أتعاون مع غيري </t>
  </si>
  <si>
    <t>القدرة على التعاون مع الغير من منطلق دعوة القرآن إليه</t>
  </si>
  <si>
    <t xml:space="preserve">سورة الغاشية </t>
  </si>
  <si>
    <t xml:space="preserve">القدرة على التعاون مع الغير من منطلق دعوة القرآن إليه </t>
  </si>
  <si>
    <t>الوحدة الادماجية الثالثة</t>
  </si>
  <si>
    <t xml:space="preserve">الرسول في المدينة </t>
  </si>
  <si>
    <t>القدرة على التعريف بالهجرة و ذكـر أسـبابها و مراحلها و بعض أعمال الرسول j في المدينة المنورة</t>
  </si>
  <si>
    <t>أسماء ذات النطاقين</t>
  </si>
  <si>
    <t xml:space="preserve">القدرة على التعريف بشخصية أسماء بنت أبي بكر الصديـق رضي الله عنهـما و ذكر بعض خصالها </t>
  </si>
  <si>
    <t>تقويم فصلي ( الفصل الثاني )</t>
  </si>
  <si>
    <t xml:space="preserve">الرسول يصالح قريش   </t>
  </si>
  <si>
    <t>القدرة على التعريف بصلح الحديبية و ذكر أهم بنوده</t>
  </si>
  <si>
    <t>فتح مكة المكرمة</t>
  </si>
  <si>
    <t xml:space="preserve">القدرة على التعريف بفتـح مكـة المكرمـة و استخلاص المثل و العبر من هذا الفتح </t>
  </si>
  <si>
    <t>حجة الوداع</t>
  </si>
  <si>
    <t>القدرة على التعـرف علـى حجـة الـوداع و استخلاص بعض التعاليم الإسلامية السمحة منها</t>
  </si>
  <si>
    <t>عثمان بن عفان</t>
  </si>
  <si>
    <t>القدرة على التعريف بشخصية عثمان بن عفان رضي الله عنه و ذكر بعض خصاله</t>
  </si>
  <si>
    <t xml:space="preserve">سورة الاعلى </t>
  </si>
  <si>
    <t xml:space="preserve">القدرة على التعريف بشخصية عثمان بن عفان رضي الله عنه و ذكر بعض خصاله </t>
  </si>
  <si>
    <t>الوحدة الادماجية الرابعة</t>
  </si>
  <si>
    <t>أن يكون قادرا على الوقوف على محطات من سيرة الرسول و التعريف بشخصية بعض أصحابه و الاقتداء بخصالهم وتلاوة سورة الأعلى</t>
  </si>
  <si>
    <t>مراجعة عامة</t>
  </si>
  <si>
    <t>القدرة على : استرجاع معارفه و توظيفها في وضعيات مختلفة</t>
  </si>
  <si>
    <t>تقويم فصلي ( الفصل الثالث )</t>
  </si>
  <si>
    <t>تقويم فصلي ( الفصل الاول )</t>
  </si>
  <si>
    <t>اكتشاف نواحي القوة و الضعف و تحديد أسباب صعوبات التعلم  .</t>
  </si>
  <si>
    <t xml:space="preserve"> القدرة على : تحديد مستوى اكتساب المتعلم للمهارات والمعارف في مادة التربية الاسلامية .</t>
  </si>
  <si>
    <t xml:space="preserve">القدرة على : أن يحدد المتعلم أخطائه ويصححها </t>
  </si>
  <si>
    <t xml:space="preserve">الانتماء الوطني  1 </t>
  </si>
  <si>
    <t xml:space="preserve">الانتماء الوطني  2 </t>
  </si>
  <si>
    <t>القدرة على : معرفة أهمية الانتماء الوطني , و إبداء الاعتزاز به</t>
  </si>
  <si>
    <t xml:space="preserve">القدرة على : معرفة أهمية النظام في حياة المواطـن و الالتزام به </t>
  </si>
  <si>
    <t xml:space="preserve">القدرة على : ممارسة المواطنة بإبداء الاعتزاز بالانتماء الحضاري, و احترام قواعد النظام </t>
  </si>
  <si>
    <t>النّظام في حياة المواطن 1</t>
  </si>
  <si>
    <t>النّظام في حياة المواطن 2</t>
  </si>
  <si>
    <t xml:space="preserve">الحق في الرعاية الصحية 1 </t>
  </si>
  <si>
    <t>الحق في الرعاية الصحية  2</t>
  </si>
  <si>
    <t xml:space="preserve">القدرة على : معرفـة الحقــوق الصحيـة و الاستفادة منها      </t>
  </si>
  <si>
    <t>القدرة على : ممارسة حق التعلم و الاجتهاد في تحصيل العلم</t>
  </si>
  <si>
    <t xml:space="preserve">الوحدة الادماجية الثانية </t>
  </si>
  <si>
    <t>القدرة على : معرفة الحقوق الأساسية المتعلقة بالتعليم و الرعاية الاجتماعية والصحيـة والعمل على الاستفادة منها</t>
  </si>
  <si>
    <t>الوحدة الادماجية الأولى</t>
  </si>
  <si>
    <t>القدرة على : معرفة أهمية المجالـس المنتخبـة و حسن اختيار أعضائها لخدمة فضايا المواطنين</t>
  </si>
  <si>
    <t>تقويم الفصل الاول</t>
  </si>
  <si>
    <t xml:space="preserve"> القدرة على : تحديد مستوى اكتساب المتعلم للمهارات والمعارف في مادة التربية المدنية .</t>
  </si>
  <si>
    <t>المجالس المنتخبة 2</t>
  </si>
  <si>
    <t>المجالس المنتخبة 1</t>
  </si>
  <si>
    <t>قواعد المناقشة ( الحوار ) 1</t>
  </si>
  <si>
    <t>قواعد المناقشة ( الحوار ) 2</t>
  </si>
  <si>
    <t>القدرة على : معرفـة قواعــد المناقشـة و ممارستها في الحياة اليومية</t>
  </si>
  <si>
    <t>القدرة على : معرفة قواعد الديمقراطية من خلال المجالس المنتخبة , و ممارسة قواعد المناقشة</t>
  </si>
  <si>
    <t xml:space="preserve">القدرة على : معرفة مصادر ميزانية العائلـة و أهمية التخطيط في استعمالها </t>
  </si>
  <si>
    <t>التبذير و الاقتصاد 1</t>
  </si>
  <si>
    <t>التبذير و الاقتصاد 2</t>
  </si>
  <si>
    <t>الميزانية العائلية 1</t>
  </si>
  <si>
    <t>الميزانية العائلية 2</t>
  </si>
  <si>
    <t>القدرة على : الشعور بالمسؤولية عند الاستهلاك , و ذلك بتجنب التبذير و الاقتصاد في النفقة</t>
  </si>
  <si>
    <t>القدرة على : ممارسة بعض القواعد في التعامل الاقتصادي , بحسن التسوق و الإنفاق</t>
  </si>
  <si>
    <t>الحياة في الريف 1</t>
  </si>
  <si>
    <t>الحياة في الريف 2</t>
  </si>
  <si>
    <t xml:space="preserve">القدرة على : تذوق جمال الريف و العمل على حماية طبيعته  </t>
  </si>
  <si>
    <t>تقويم الفصل الثاني</t>
  </si>
  <si>
    <t>الحياة في المدينة 2</t>
  </si>
  <si>
    <t>الحياة في المدينة 1</t>
  </si>
  <si>
    <t xml:space="preserve">معرفة المرافق المميزة للمدينـة و الاستفادة منها , و تجنب ما يضر بها </t>
  </si>
  <si>
    <t xml:space="preserve">الوحدة الادماجية الخامسة  </t>
  </si>
  <si>
    <t xml:space="preserve">القدرة على : ممارسة السلوك المدني في نختلف مواقع الحياة , في الريف و المدينة </t>
  </si>
  <si>
    <t>مراجعة عامة
الوحدة الإدماجية</t>
  </si>
  <si>
    <t>القدرة على : استثمار مكتسباته وموارده في دمجها في وضعيات جديدة</t>
  </si>
  <si>
    <t>تطبيق وإدماج</t>
  </si>
  <si>
    <t>تقويم الفصل الثالث</t>
  </si>
  <si>
    <t>الحق في التعليم 1</t>
  </si>
  <si>
    <t>الحق في التعليم 2</t>
  </si>
  <si>
    <t xml:space="preserve">الاحتراق في الهواء </t>
  </si>
  <si>
    <t>القدرة على : أن يتعرف على غازات أخرى غير الهواء -  يشرح كيف يتم الاحتراق</t>
  </si>
  <si>
    <t xml:space="preserve">مكونات الهواء </t>
  </si>
  <si>
    <t>القدرة على : أن يتعرف على غازات أخرى غير الهواء - يشرح كيف يتم الاحتراق</t>
  </si>
  <si>
    <t xml:space="preserve">الهواء خليط من الغازات </t>
  </si>
  <si>
    <t xml:space="preserve">نشاط إدماج </t>
  </si>
  <si>
    <t>القدرة على : مقاربة أولية للغازات من خلال تركيب الهواء و دوره في الاحتراق</t>
  </si>
  <si>
    <t xml:space="preserve">توزع النباتات حسب المناخ  </t>
  </si>
  <si>
    <t xml:space="preserve"> توزع النباتات حسب المناخ </t>
  </si>
  <si>
    <t>القدرة على : أن يحدد بعض الآليات التي تسمح للنباتات بالعيش في وسط فقير من الماء</t>
  </si>
  <si>
    <t>تكيف النبات مع الوسط الفقير من الماء</t>
  </si>
  <si>
    <t xml:space="preserve">نشاط إدماج  </t>
  </si>
  <si>
    <t>القدرة على : أن يتعرف على أنماط تكيف النباتات الخضراء مع أوساط عيشها</t>
  </si>
  <si>
    <t>احتياج النبات للأملاح المعدنية</t>
  </si>
  <si>
    <t>القدرة على : أن يقيم علاقة بين حاجات النبات إلى الأملاح المعدنية وتوزعها في أوساط مختلفة</t>
  </si>
  <si>
    <t>نوعية الهواء و الماء</t>
  </si>
  <si>
    <t xml:space="preserve">يصف العناصر الملوثة للماء و الهواء في بيته                       </t>
  </si>
  <si>
    <t xml:space="preserve"> نوعية الهواء و الماء </t>
  </si>
  <si>
    <t xml:space="preserve">الوعي بضرورة معالجة النفايات وتجنب رمي العناصر الملوثة في الطبيعة    </t>
  </si>
  <si>
    <t xml:space="preserve">الوعي بضرورة معالجة النفايات وتجنب رمي العناصر الملوثة في الطبيعة      </t>
  </si>
  <si>
    <t>التخلص من النفايات</t>
  </si>
  <si>
    <t>القدرة على أن : يحدد مفهوم النفايات و يصنفها .</t>
  </si>
  <si>
    <t xml:space="preserve"> القدرة على : تحديد مستوى اكتساب المتعلم للمهارات والمعارف في مادة التربية العلمية .</t>
  </si>
  <si>
    <t>تصحيح الاختبار</t>
  </si>
  <si>
    <t>التنسيق أثناء الحركة</t>
  </si>
  <si>
    <t>القدرة على أن : يظهر التنسيق القائم بين مختلف الوظائف و الاعظاء أثناء الجهد العضلي .</t>
  </si>
  <si>
    <t>استجابة الجسم للجهد العضلي</t>
  </si>
  <si>
    <t>حركة الارض حول الشمس</t>
  </si>
  <si>
    <t>القدرة على أن : يتعرف على تشكل الفصول</t>
  </si>
  <si>
    <t>القدرة على أن : يشرح تشكل الفصول</t>
  </si>
  <si>
    <t>: الالقاح في مختلف أوساط العيش</t>
  </si>
  <si>
    <t>القدرة على : تحديد بعض مظاهر تكيف التكاثر عند الحيوانات مع أوساط عيشها</t>
  </si>
  <si>
    <t>الالقاح في مختلف أوساط العيش</t>
  </si>
  <si>
    <t>حماية جنين الحيوانات البيوضة في مختلف أوساط العيش</t>
  </si>
  <si>
    <t>مشروع تربية حيوان ( حلزون )</t>
  </si>
  <si>
    <t>يسمي مراحل تطور الحيوانات  يصف التغيرات المرتبطة بالتطور عند الحيوان .يذكر أمثلة عن مختلف أنماط التطور.</t>
  </si>
  <si>
    <t xml:space="preserve">تغذية الاجهزة الكهرابائية و قواعد الامن </t>
  </si>
  <si>
    <t>القدرة على استخدام التجهيز الكهربائي في شروط خالية من الخطر .</t>
  </si>
  <si>
    <t>تلوث المحيط بالطاريات</t>
  </si>
  <si>
    <t>انجاز مصعد كهربائي</t>
  </si>
  <si>
    <t>يربط بين خاصية الحمل للروافع و التغذية الكهربائية</t>
  </si>
  <si>
    <t xml:space="preserve">يكون المتعلم قادرا على استقراء السندات و استثمار مضامينها في فهم الانعكاسات السلبية له </t>
  </si>
  <si>
    <t>يكون المتعلم قادرا على استقراء السندات و استثمار مضامينها في فهم الانعكاسات السلبية له</t>
  </si>
  <si>
    <t>أوظف معلوماتي .</t>
  </si>
  <si>
    <t>الاستلاء على الجزائر و توسع الاحتلال</t>
  </si>
  <si>
    <t xml:space="preserve">أسباب الاحتلال الفرنسي </t>
  </si>
  <si>
    <t>القدرة على توظيف المكتسبات السابقة .</t>
  </si>
  <si>
    <t xml:space="preserve">السياسة الفرنسية بالجزائر ومظاهرها </t>
  </si>
  <si>
    <t>السياسة الثقافية و الدينية  .</t>
  </si>
  <si>
    <t>أوظف معلوماتي  .</t>
  </si>
  <si>
    <t>القدرة على : توظيف التعلمات المكتسبة في وضعيات مختلفة .</t>
  </si>
  <si>
    <t>نشاط إدماجـــي   .</t>
  </si>
  <si>
    <t>القدرة على : استخلاص الاساليب المنتهجة من قبل المستعمر و انعكاساتها السلبية على المجتمع الجزائري .</t>
  </si>
  <si>
    <t>المدخــــــل   .</t>
  </si>
  <si>
    <t>يكون المتعلم قادرا على استقراء السندات لإبراز المآثر و البطولات الشعبية .</t>
  </si>
  <si>
    <t>مقاومة أحمد باي ( 1830 – 1848 )  .</t>
  </si>
  <si>
    <t>يكون المتعلم قادرا على استقراء السندات لإبراز المآثر و البطولات الشعبية</t>
  </si>
  <si>
    <t>مقاومة الأمير عبد القادر ( 1832 – 1847 )</t>
  </si>
  <si>
    <t xml:space="preserve">مقاومة لالا فاطمة أنسومر ( 1851 – 1857 ) </t>
  </si>
  <si>
    <t xml:space="preserve"> القدرة على : تحديد مستوى اكتساب المتعلم للمهارات والمعارف في مادة التاريخ .</t>
  </si>
  <si>
    <t>رقم ح</t>
  </si>
  <si>
    <t xml:space="preserve">أوظف معلوماتي   </t>
  </si>
  <si>
    <t>النضال السياسي   .</t>
  </si>
  <si>
    <t>يكون المتعلم قادرا على استقراء السندات لإبراز المآثر و البطولات الشعبية.</t>
  </si>
  <si>
    <t>الحركة الاصلاحية   .</t>
  </si>
  <si>
    <t>أحداث 8 ماي 1945   .</t>
  </si>
  <si>
    <t>أوظف معلوماتي   .</t>
  </si>
  <si>
    <t>أسباب الثورة ( الاجتماعية و السياسية )</t>
  </si>
  <si>
    <t>المرحلة 1 من ( 1954 إلى 1956 )</t>
  </si>
  <si>
    <t>المرحلة 2من ( 1956 إلى 1958 )</t>
  </si>
  <si>
    <t xml:space="preserve">المرحلة 3 من ( 1958 إلى 1960 ) </t>
  </si>
  <si>
    <t xml:space="preserve">المرحلة 4 من ( 1960 إلى 1962 ) </t>
  </si>
  <si>
    <t>نشاط إدمــــاجي  .</t>
  </si>
  <si>
    <t>القدرة على دمج مكتسبات الوحدات السابقة وتوظيفها في وضعيات جديدة.</t>
  </si>
  <si>
    <t>الظروف الاجتماعية  .</t>
  </si>
  <si>
    <t>يكون المتعلم قادرا على استغلال وثائق ذات دلالة وربط الأسباب بالنتائج .</t>
  </si>
  <si>
    <t>الظروف الإقتصادية   .</t>
  </si>
  <si>
    <t>السياسة الداخلية   .</t>
  </si>
  <si>
    <t xml:space="preserve">مظاهر السياسة الداخلية </t>
  </si>
  <si>
    <t>نشاط إدماجي   .</t>
  </si>
  <si>
    <t xml:space="preserve">موقع الجزائر بالنسبة للمغرب العربي </t>
  </si>
  <si>
    <t>يكون المتعلم قادرا على توظيف المعالم الجغرافية في تحديد موقع الجزائر (إٌقليميا و عالميا ) و شرح تنوع الانتماء .</t>
  </si>
  <si>
    <t>أثري معلوماتي ( المسافة بين ..</t>
  </si>
  <si>
    <t xml:space="preserve">موقع الجزائر بالنسبة لدول البحر الابيض + أثري معلوماتي </t>
  </si>
  <si>
    <t>موقع الجزائر بالنسبة للوطن العربي و القارة الافريقية .</t>
  </si>
  <si>
    <t>موقع الجزائر بالنسبة للعالم .</t>
  </si>
  <si>
    <t xml:space="preserve">أثري معلوماتي  ( المسافة بين </t>
  </si>
  <si>
    <t>الموقع الفلكي للجزائر و أبعادها .</t>
  </si>
  <si>
    <t>يكون المتعلم قادرا على توظيف المعالم الجغرافية في تحديد موقع الجزائر (إٌقليميا و عالميا )   و شرح تنوع الانتماء .</t>
  </si>
  <si>
    <t>نشاط إدماجي .</t>
  </si>
  <si>
    <t xml:space="preserve">القدرة على إدماج التعلمات المكتسبة في مجال موقع الجزائر  . </t>
  </si>
  <si>
    <t>تضاريس شمال الجزائر .</t>
  </si>
  <si>
    <t>يكون المتعلم قادرا على رسم خريطة الجزائر و اكتشاف التباين و التنوع البيئي فيها  .</t>
  </si>
  <si>
    <t xml:space="preserve">تضاريس الإقليم الصحراوي + اثري معلوماتي </t>
  </si>
  <si>
    <t xml:space="preserve"> القدرة على : تحديد مستوى اكتساب المتعلم للمهارات والمعارف في مادة الجغرافيا .</t>
  </si>
  <si>
    <t>أوظف معلوماتي</t>
  </si>
  <si>
    <t>أنواع المناخات و مميزاتها</t>
  </si>
  <si>
    <t>القدرة على انجاز الأنشطة التطبيقية المقترحة.</t>
  </si>
  <si>
    <t>الموارد الطبيعية السطحية</t>
  </si>
  <si>
    <t xml:space="preserve">الموارد الطبيعية الباطنية </t>
  </si>
  <si>
    <t>نشاط إدماج  .</t>
  </si>
  <si>
    <t>القدرة على إدماج التعلمات المكتسبة في مجال جغرافية الجزائر  .</t>
  </si>
  <si>
    <t xml:space="preserve">الكثافة السكانية ( الحقيقية و الحسابية ) </t>
  </si>
  <si>
    <t xml:space="preserve">يكون المتعلم قادرا على التعرف على الظاهرة الديموغرافية  ونشاط السكان في الجزائر </t>
  </si>
  <si>
    <t>توزيع السكان في الجزائر .</t>
  </si>
  <si>
    <t xml:space="preserve">أوظف معلوماتي </t>
  </si>
  <si>
    <t>القدرة على توظيف المعارف المكتسبة .</t>
  </si>
  <si>
    <t xml:space="preserve">العوامل المتحكمة في توزيع السكان </t>
  </si>
  <si>
    <t>يكون المتعلم قادرا على التعرف على الظاهرة الديموغرافية  ونشاط السكان في الجزائر .</t>
  </si>
  <si>
    <t>على توظيف المعارف المكتسبة.</t>
  </si>
  <si>
    <t xml:space="preserve">النشاط الفلاحي </t>
  </si>
  <si>
    <t>يكون المتعلم قادرا على التعرف على الظاهرة الديموغرافية  ونشاط السكان في الجزائر</t>
  </si>
  <si>
    <t xml:space="preserve">النشاط الصناعي </t>
  </si>
  <si>
    <t>التجارة  .</t>
  </si>
  <si>
    <t xml:space="preserve">أوظف معلوماتي  </t>
  </si>
  <si>
    <t>القدرة على توظيف المعارف المكتسبة في وضعيات مختلفة</t>
  </si>
  <si>
    <t xml:space="preserve"> نشاط إدماجي  .</t>
  </si>
  <si>
    <t xml:space="preserve">التعرف على تشكيلة الفرقة الموسيقية الاندلسية + أداء البيت الأول من المقطع الخامس من النشيد الوطني </t>
  </si>
  <si>
    <t>الفرقة الموسيقية الأندلسية + المقطع 5 قسما</t>
  </si>
  <si>
    <t>التبويب والتركيب في العمل الفني</t>
  </si>
  <si>
    <t xml:space="preserve">انجاز اعمال فنية منظمة العناصر التشكيلية من حيث الشكل و اللون على اساس مبدأ التبويب و التركيب </t>
  </si>
  <si>
    <t>قالب التوشية  + المقطع 5 قسما</t>
  </si>
  <si>
    <t>التعرف على قالب التوشية + أداء البيت الثاني من المقطع الخامس من النشيد الوطني</t>
  </si>
  <si>
    <t>قالب التوشية ( تابع ) + المقطع 5 قسما</t>
  </si>
  <si>
    <t>التعرف على قالب التوشية + أداء البيت الثالث من المقطع الخامس من النشيد الوطني</t>
  </si>
  <si>
    <t>القواعد الفنية للخط الكوفي</t>
  </si>
  <si>
    <t xml:space="preserve">إنجاز تصميمات فنية خطية ، بتوظيف القواعد الفنية و الاسس العلمية للخط الكوفي الهندسي </t>
  </si>
  <si>
    <t xml:space="preserve">الفرقة الموسيقية العربية و تشكلتها + المقطع 5 قسما </t>
  </si>
  <si>
    <t xml:space="preserve"> التعرف على تشكيلة الفرقة الموسيقية العربية + أداء البيت الرابع من المقطع الخامس من النشيد الوطني </t>
  </si>
  <si>
    <t>قالب الدولاب + انشودة طلع البدر علينا</t>
  </si>
  <si>
    <t xml:space="preserve">التعرف على قالب الدولاب + أداء انشودة طلع البدر علينا اداء سليما </t>
  </si>
  <si>
    <t xml:space="preserve"> القدرة على : تحديد مستوى اكتساب المتعلم للمهارات والمعارف في مادة التربية الفنية .</t>
  </si>
  <si>
    <t>الإنجاز تصميم منتوج زخرفي</t>
  </si>
  <si>
    <t xml:space="preserve">إنجاز اعمال فنية تشكيلية زخرفية هندسية ، نباتية ، حيوانية </t>
  </si>
  <si>
    <t>الفرقة السيمفونية + انشودة نشيد لوطني</t>
  </si>
  <si>
    <t xml:space="preserve">التعرف على تشكيلة الفرقة الموسيقية السيمفونية + أداء انشودة نشيد لوطني  اداء سليما </t>
  </si>
  <si>
    <t>قالب الفالس + انشودة نشيد لوطني</t>
  </si>
  <si>
    <t xml:space="preserve">التعرف على قالب الفالس+ أداء انشودة نشيد لوطني  اداء سليما </t>
  </si>
  <si>
    <t xml:space="preserve">قالب الفالس + هيا بنا للساحة </t>
  </si>
  <si>
    <t>التعرف على قالب الفالس + أداء انشودة هيا بنا للساحة  اداء سليما .</t>
  </si>
  <si>
    <t xml:space="preserve">عائلة الالات الموسيقية + هيا بنا للساحة </t>
  </si>
  <si>
    <t xml:space="preserve">التعرف على تصنيفات الالات الموسيقية + أداء انشودة هيا بنا للساحة  اداء سليما </t>
  </si>
  <si>
    <t xml:space="preserve">الدّف الكبير ( البندير )  + هيا بنا للساحة </t>
  </si>
  <si>
    <t xml:space="preserve">التعرف على صوت الة الدف الكبير + أداء انشودة المولد النبوي  اداء سليما </t>
  </si>
  <si>
    <t xml:space="preserve">آلة القصبة  + أنشودة المولد النبوي الشريف </t>
  </si>
  <si>
    <t xml:space="preserve">التعرف على صوت الة القصبة + أداء انشودة المولد النبوي  اداء سليما </t>
  </si>
  <si>
    <t xml:space="preserve">آلة الكمان الجهير  + أنشودة النملة </t>
  </si>
  <si>
    <t xml:space="preserve">التعرف على صوت الة الكمان الجهير + أداء انشودة النملة  اداء سليما </t>
  </si>
  <si>
    <t xml:space="preserve">التعرف على صوت الة الساكسفون و الة القانون + أداء انشودة النملة  اداء سليما </t>
  </si>
  <si>
    <t xml:space="preserve">آلة الساكسفون + الة القانون </t>
  </si>
  <si>
    <t>إنجاز أعمال فنية مختلفة التعبيرات بتوظيف الالوان المكملة ( أحمر و أخضر )</t>
  </si>
  <si>
    <t>فهم وتحليل الموقف</t>
  </si>
  <si>
    <t>الاطلاع وجمع معطيات فرديا و جماعيا و ترتيبها في الوقت المناسب .</t>
  </si>
  <si>
    <t>انتقاء الحل المناسب لمواجهة الموقف</t>
  </si>
  <si>
    <t xml:space="preserve">الاطلاع وجمع معطيات فرديا و جماعيا و ترتيبها في الوقت المناسب </t>
  </si>
  <si>
    <t>القيام بالتعديل حسب المستجدات</t>
  </si>
  <si>
    <t>حصر المخاطر للقيام بمختلف الأدوار في وضعيات متنوعة</t>
  </si>
  <si>
    <t>تقاسم الدور مع الزميل لمداومة المجهود</t>
  </si>
  <si>
    <t>تحديد المخاطر المتعلقة بالموقف</t>
  </si>
  <si>
    <t xml:space="preserve">حصر المخاطر للقيام بمختلف الأدوار في وضعيات متنوعة </t>
  </si>
  <si>
    <t xml:space="preserve"> القدرة على : تحديد مستوى اكتساب المتعلم للمهارات والمعارف في مادة التربية البدنية .</t>
  </si>
  <si>
    <t>تبني قواعد التسيير وتحسينها لضمان أكبر استقلالية.</t>
  </si>
  <si>
    <t>مواجهة الموقف في الوقت و المكان المناسبين</t>
  </si>
  <si>
    <t>حصر المخاطر للقيام بمختلف الأدوار في وضعيات متنوعة.</t>
  </si>
  <si>
    <t xml:space="preserve">تسيير مواقف لصالحه </t>
  </si>
  <si>
    <t xml:space="preserve">تقبل المواجهة الفردية و الجماعية </t>
  </si>
  <si>
    <t xml:space="preserve">اقتراح تعديلات لمواقف المواجهة </t>
  </si>
  <si>
    <t>مواجهة الموقف في الوقت والمكان المناسبين</t>
  </si>
  <si>
    <t xml:space="preserve">وضع استراتيجية للتسير </t>
  </si>
  <si>
    <t>تبني قواعد التسيير وتحسينها لضمان أكبر استقلالية</t>
  </si>
  <si>
    <t xml:space="preserve">ترتيب الأولويات عند التنفيذ  </t>
  </si>
  <si>
    <t>الإطلاع وجمع معطيات فرديا وجماعيا وترتيبها في الوقت المناسب</t>
  </si>
  <si>
    <t>التكيف و التعديل بما يقتضيه الموقف</t>
  </si>
  <si>
    <t>التوازن أثناء القيام بحركات بسيطة</t>
  </si>
  <si>
    <t>المحافظة على التوازن عند القيام بحركات</t>
  </si>
  <si>
    <t>الوعد المنسي 2</t>
  </si>
  <si>
    <t>القدرة على ادراك بعد السلام و احترام الغير .</t>
  </si>
  <si>
    <t>عناصر الجملة الفعلية ( مراجعة )</t>
  </si>
  <si>
    <t xml:space="preserve"> القدرة على : أن يتعرف على الجملة الفعلية و أركانها</t>
  </si>
  <si>
    <t>المجرد و المزيد</t>
  </si>
  <si>
    <t xml:space="preserve"> القدرة على التمييز بين الفعل المجرد و الفعل المزيد .</t>
  </si>
  <si>
    <t>من حقوق الانسان</t>
  </si>
  <si>
    <t xml:space="preserve">القدرة على : إثراء الرصيد اللغوي و المعرفي . </t>
  </si>
  <si>
    <t>الاخبار عن حدث 1</t>
  </si>
  <si>
    <t>ينظم أفكاره حسب الترتيب المناسب .</t>
  </si>
  <si>
    <t>الثعلب المتنكر</t>
  </si>
  <si>
    <t xml:space="preserve">القدرة على فهم المضمون و الاستئناس بالموضوع . </t>
  </si>
  <si>
    <t>القدرة على التعبير السليم و التحكم في استعمال الكلمات .</t>
  </si>
  <si>
    <t>الأصدقاء الثلاثة</t>
  </si>
  <si>
    <t xml:space="preserve">القدرة على : حب التآزر مع المحتاجين و المحبين للعمل . </t>
  </si>
  <si>
    <t>الإخبار عن حدث 2</t>
  </si>
  <si>
    <t>عناصر الجملة الاسمية ( مراجعة )</t>
  </si>
  <si>
    <t>القدرة على : أن يتعرف على الجملة الاسمية و يحدد أركانها</t>
  </si>
  <si>
    <t xml:space="preserve">الفعل المعتل </t>
  </si>
  <si>
    <t xml:space="preserve">القدرة على : أن يتعرف على الفعل المعتل </t>
  </si>
  <si>
    <t>جمعية أمين .</t>
  </si>
  <si>
    <t>الاخبار عن حدث 2</t>
  </si>
  <si>
    <t>النمل و الصرصور</t>
  </si>
  <si>
    <t>القدرة على : التعلم من تجارب الحياة و الاعتماد على النفس للعيش بكرامة</t>
  </si>
  <si>
    <t>الإخبار عن حدث 3</t>
  </si>
  <si>
    <t>أنواع الفعل ( مراجعة )</t>
  </si>
  <si>
    <t xml:space="preserve">القدرة على : أن يتعرف على أنواع الفعل  </t>
  </si>
  <si>
    <t xml:space="preserve">الهمزة على الواو وسط الكلمة </t>
  </si>
  <si>
    <t>القدرة على كتابة الهمزة على الواو في وسط الكلمة كتابة جيدة</t>
  </si>
  <si>
    <t>الاخبار عن حدث 3</t>
  </si>
  <si>
    <t xml:space="preserve">فوكس و الحماية المدنية  </t>
  </si>
  <si>
    <t xml:space="preserve">يدرك قيمة العمل و الخدمات التي تقدمها الحماية المدنية من أجل حماية الانسان </t>
  </si>
  <si>
    <t>تلخيص قصة 1</t>
  </si>
  <si>
    <t xml:space="preserve">الجملة التعجبية </t>
  </si>
  <si>
    <t xml:space="preserve">القدرة على : تعيين الجملة التعجبية و التحكم فيها . </t>
  </si>
  <si>
    <t>الهمزة على النبرة وسط الكلمة .</t>
  </si>
  <si>
    <t xml:space="preserve">القدرة على كتابة الهمزة على النبرة في وسط الكلمة  </t>
  </si>
  <si>
    <t>الشرطة و دورها .</t>
  </si>
  <si>
    <t>النملة</t>
  </si>
  <si>
    <t xml:space="preserve">حارس الليل و الغزال   </t>
  </si>
  <si>
    <t>يدرك قيمة العمل و الخدمات التي تقدمها الكشافة من أجل حماية الانسان .</t>
  </si>
  <si>
    <t>الاخبار عن حدث 4</t>
  </si>
  <si>
    <t xml:space="preserve">الجملة الاستفهامية </t>
  </si>
  <si>
    <t xml:space="preserve">القدرة على : تعيين الجملة الاستفهامية و التحكم فيها . </t>
  </si>
  <si>
    <t xml:space="preserve">الفعل المثال والأجوف </t>
  </si>
  <si>
    <t>القدرة على : التمييز بين الفعل الاجوف و الفعل المثال  .</t>
  </si>
  <si>
    <t xml:space="preserve">قصة قرية   </t>
  </si>
  <si>
    <t>يدرك قيمة العمل و الخدمات التي تقدمها الجمعيات من أجل مساعدة الناس .</t>
  </si>
  <si>
    <t>كتابة خطة 1</t>
  </si>
  <si>
    <t>الأفعال الخمسة ( التقديم )</t>
  </si>
  <si>
    <t xml:space="preserve">القدرة على : تعيين الافعال الخمسة و توظيفها . </t>
  </si>
  <si>
    <t>الفعل الناقص .</t>
  </si>
  <si>
    <t>القدرة على أن يتعرف على الفعل الناقص و يصرفه في المضارع   .</t>
  </si>
  <si>
    <t>قصة الحيتان الثلاثة</t>
  </si>
  <si>
    <t xml:space="preserve">يدرك المتعلم أهمية الطبيعة و البيئة و حماية الحيوانات </t>
  </si>
  <si>
    <t>تلخيص قصة 2</t>
  </si>
  <si>
    <t>كان وأخواتها ( الدلالة )</t>
  </si>
  <si>
    <t xml:space="preserve">القدرة على : أن يتعرف على كان و اخواتها و دلالتها . </t>
  </si>
  <si>
    <t>إملاء جمل لإتقان الخط  .</t>
  </si>
  <si>
    <t>القدرة على أن يرسم الكلمات رسما صحيحا محترما قواعد الكتابة    .</t>
  </si>
  <si>
    <t>الغدير الطموح</t>
  </si>
  <si>
    <t>بين التمساح و الطيور  .</t>
  </si>
  <si>
    <t>يكتشف التناغم و التكامل الموجود بين الكائنات التي تختلف فيما بينها .</t>
  </si>
  <si>
    <t>كان وأخواتها( الإعراب )</t>
  </si>
  <si>
    <t xml:space="preserve">القدرة على : أن يتعرف على كان و أخواتها و اعرابها . </t>
  </si>
  <si>
    <t>الفعل اللفيف  .</t>
  </si>
  <si>
    <t xml:space="preserve">القدرة على : تعيين الفعل اللفيف     </t>
  </si>
  <si>
    <t>الماء ثروة .</t>
  </si>
  <si>
    <t>تلخيص قصة 3</t>
  </si>
  <si>
    <t>إدراك أهمية الجيش في الدفاع عن الوطن و مساهمته في التنمية .</t>
  </si>
  <si>
    <t>الخدمة الوطنية  .</t>
  </si>
  <si>
    <t>ملء إستبيان 1</t>
  </si>
  <si>
    <t>الاسماء الخمسة ( تقديم )</t>
  </si>
  <si>
    <t xml:space="preserve">القدرة على : أن يتعرف على الاسماء الخمسة  . </t>
  </si>
  <si>
    <t>إملاء جمل لتنمية المهارات الخطية .</t>
  </si>
  <si>
    <t>الماء</t>
  </si>
  <si>
    <t>ملء استبيان 1</t>
  </si>
  <si>
    <t>يوم المعلم  .</t>
  </si>
  <si>
    <t>يدرك المتعلم الجهد الذي يبذله المعلم من أجل نجاح تلاميذه .</t>
  </si>
  <si>
    <t>ملء استبيان 2</t>
  </si>
  <si>
    <t>الاسم المنقوص  .</t>
  </si>
  <si>
    <t>القدرة على أن يتعرف على الاسم المنقوص  .</t>
  </si>
  <si>
    <t>اليوم العالمي للمعلم  .</t>
  </si>
  <si>
    <t xml:space="preserve">أسبوع الدعم  </t>
  </si>
  <si>
    <t>القدرة على : دمج مكتسبات الوحدات السابقة و توظيفها في وضعيات جديدة</t>
  </si>
  <si>
    <t>رقم الاسبوع</t>
  </si>
  <si>
    <t>ت الاسلامية الحصة 1</t>
  </si>
  <si>
    <t>ت اسلامية الحصة 2</t>
  </si>
  <si>
    <t xml:space="preserve">رقم الحصة </t>
  </si>
  <si>
    <t xml:space="preserve">الكفاءة المستهدفة </t>
  </si>
  <si>
    <t>القراءة الحصة 1</t>
  </si>
  <si>
    <t>التعبير الشفوي</t>
  </si>
  <si>
    <t>القراءة الحصة الثانية</t>
  </si>
  <si>
    <t>القواعد النحوية</t>
  </si>
  <si>
    <t>القراءة الحصة الثالثة</t>
  </si>
  <si>
    <t>الاملاء / الصرف</t>
  </si>
  <si>
    <t>المطالعة</t>
  </si>
  <si>
    <t>المحفوظات</t>
  </si>
  <si>
    <t>التعبير الكتابي</t>
  </si>
  <si>
    <t>أن يكون  قادرا على التخلق بالأخلاق الحسنة وتجسيد بعض آثار الإيمان في الحياة اقتداء بالرسول j وتلاوة سورة الغاشية</t>
  </si>
  <si>
    <t xml:space="preserve"> القدرة على : تحديد مستوى اكتساب المتعلم للمهارات والمعارف في مادة اللغة العربية .</t>
  </si>
  <si>
    <t xml:space="preserve">عاصمة بلادي الجزائر </t>
  </si>
  <si>
    <t>إدراك أهمية التراث الثقافي و العمراني في الجزائر .</t>
  </si>
  <si>
    <t>رسالة إلى صديق 1</t>
  </si>
  <si>
    <t>إن وأخواتها ( الدلالة )</t>
  </si>
  <si>
    <t xml:space="preserve">القدرة على : أن يتعرف على إن و أخواتها و يعربها اعرابا صحيحا . </t>
  </si>
  <si>
    <t xml:space="preserve">جمع المذكر و المؤنث السالمين  </t>
  </si>
  <si>
    <t xml:space="preserve">القدرة على أن يتعرف على الجمع المذكر و المؤنث السالمين  </t>
  </si>
  <si>
    <t xml:space="preserve">الوفاء بالعهد </t>
  </si>
  <si>
    <t xml:space="preserve">القدرة على : إثراء الرصيد اللغوي و المعرفي </t>
  </si>
  <si>
    <t>نشيد لوطني</t>
  </si>
  <si>
    <t>من تقاليدنا .</t>
  </si>
  <si>
    <t>رسالة إلى صديق 2</t>
  </si>
  <si>
    <t>القدرة على : التحكم في كتابة رسالة مراعيا قواعدها  .</t>
  </si>
  <si>
    <t>إن وأخواتها ( الاعراب )</t>
  </si>
  <si>
    <t xml:space="preserve">القدرة على : أن يتعرف على ان و أخواتها و اعرابها . </t>
  </si>
  <si>
    <t>همزة القطع   .</t>
  </si>
  <si>
    <t>القدرة على  كتابة همزة القطع كتابة جيدة   .</t>
  </si>
  <si>
    <t>لوحات من صحراء بلادي  .</t>
  </si>
  <si>
    <t>إدراك جمال الجنوب الجزائري من خلال مناظره الرائعة .</t>
  </si>
  <si>
    <t>رسالة إلى صديق 3</t>
  </si>
  <si>
    <t>الصفة و الموصوف ( مراجعة )</t>
  </si>
  <si>
    <t xml:space="preserve">القدرة على : تعيين الصفة و استعمالها  . </t>
  </si>
  <si>
    <t>الاسم الممدود   .</t>
  </si>
  <si>
    <t>القدرة على : كتابة الاسم الممدود كتابة جيدة  .</t>
  </si>
  <si>
    <t xml:space="preserve">سبانخ بالحمص </t>
  </si>
  <si>
    <t xml:space="preserve">القدرة على : إدراك أهمية التغذية للحفاظ على الصحة   </t>
  </si>
  <si>
    <t xml:space="preserve">القدرة على التحكم في كتابة نص ترسم فيه خطة للنجاح </t>
  </si>
  <si>
    <t xml:space="preserve">الحال مفردة </t>
  </si>
  <si>
    <t xml:space="preserve">القدرة على : تعيين الحال و استعمالها  . </t>
  </si>
  <si>
    <t xml:space="preserve">همزة الوصل   </t>
  </si>
  <si>
    <t xml:space="preserve">القدرة على : كتابة همزة الوصل كتابة جيدة   </t>
  </si>
  <si>
    <t xml:space="preserve">قواعد لعبة كرة القدم  </t>
  </si>
  <si>
    <t>نشيد الالعاب الرياضية .</t>
  </si>
  <si>
    <t xml:space="preserve">كتابة خطة 2 </t>
  </si>
  <si>
    <t>ابن سينا الطبيب الماهر .</t>
  </si>
  <si>
    <t>الاخبار عن حدث 5</t>
  </si>
  <si>
    <t xml:space="preserve">القدرة على التعبير السليم و التحكم في استعمال الكلمات </t>
  </si>
  <si>
    <t xml:space="preserve">الأسماء الخمسة ( مراجعة ) </t>
  </si>
  <si>
    <t xml:space="preserve">القدرة على : أن يوظف و يعرب الاسماء الخمسة في مواقع مختلفة  . </t>
  </si>
  <si>
    <t xml:space="preserve">الاسم المقصور   </t>
  </si>
  <si>
    <t xml:space="preserve">يتعرف ويميز الأسماء المقصورة  + يستعملها ويستثمرها بكيفية صحيحة  </t>
  </si>
  <si>
    <t>كتابة خطة 3</t>
  </si>
  <si>
    <t xml:space="preserve">رامي بطل السباحة و الغطس </t>
  </si>
  <si>
    <t>القدرة على : إدراك أهمية الرياضة في حياة الانسان</t>
  </si>
  <si>
    <t>كتابة خطة 2</t>
  </si>
  <si>
    <t xml:space="preserve">اعراب الفعل المعتل في الماضي . </t>
  </si>
  <si>
    <t xml:space="preserve">القدرة على : التحكم في إعراب الفعل المعتل في الماضي  . </t>
  </si>
  <si>
    <t xml:space="preserve">الالف اللينة في الاسماء   </t>
  </si>
  <si>
    <t xml:space="preserve">القدرة على كتابة الالف اللينة في الاسماء كتابة جيدة </t>
  </si>
  <si>
    <t>ألعاب القوى في التاريخ الإسلامي</t>
  </si>
  <si>
    <t xml:space="preserve">كوكب الأرض </t>
  </si>
  <si>
    <t>القدرة على : إدراك أهمية المحافظة على الارض حفاظا على حياة الانسان .</t>
  </si>
  <si>
    <t>كتابة يوميات 1</t>
  </si>
  <si>
    <t xml:space="preserve">القدرة على : تعيين أسماء الإشارة و توظيفها في كل الحالات  . </t>
  </si>
  <si>
    <t xml:space="preserve">أسماء الاشارة </t>
  </si>
  <si>
    <t>جمع التكسير   .</t>
  </si>
  <si>
    <t xml:space="preserve">القدرة على : تحويل الكلمة إلى جمع التكسير بحذف او زيادة .   </t>
  </si>
  <si>
    <t>حياة الرسول صلى الله عليه و سلم .</t>
  </si>
  <si>
    <t>القمر .</t>
  </si>
  <si>
    <t xml:space="preserve">الأقمار الاصطناعية </t>
  </si>
  <si>
    <t xml:space="preserve">القدرة على : إدراك دور العلوم و الاختراعات في حياة الانسان </t>
  </si>
  <si>
    <t>كتابة يوميات 2</t>
  </si>
  <si>
    <t xml:space="preserve">الاسماء الموصولة  </t>
  </si>
  <si>
    <t xml:space="preserve">القدرة على : التعرف على الاسماء الموصولة  </t>
  </si>
  <si>
    <t xml:space="preserve">اللام الموصولة بالاسماء المعرفة   </t>
  </si>
  <si>
    <t xml:space="preserve">التحكم في كتابة اللام المتصلة بالاسماء المعرفة .   </t>
  </si>
  <si>
    <t>مذنب هالي .</t>
  </si>
  <si>
    <t xml:space="preserve">إسحاق نيوتن و الارض </t>
  </si>
  <si>
    <t>كتابة يوميات 3</t>
  </si>
  <si>
    <t xml:space="preserve">الاستثناء ب : غير و سوى </t>
  </si>
  <si>
    <t xml:space="preserve">القدرة على : تعيين حرف الاستثناء و استعماله و التعرف على حركة اعراب المستثنى   </t>
  </si>
  <si>
    <t>مراجعة الاسم الممدود و المنقوص و المقصور</t>
  </si>
  <si>
    <t xml:space="preserve">القدرة على : استعمال الاسم الممدود و المنقوص و المقصور في مواضع مختلفة   </t>
  </si>
  <si>
    <t xml:space="preserve">حفلات عرس </t>
  </si>
  <si>
    <t xml:space="preserve">القدرة على : الاعتزاز بالتقاليد المحلية و الوطنية </t>
  </si>
  <si>
    <t>رسالة الى قريب</t>
  </si>
  <si>
    <t>إعراب جمع المذكر والمؤنث السالمين</t>
  </si>
  <si>
    <t xml:space="preserve">القدرة على : اعراب الجمع المذكر و المؤنث السالمين   </t>
  </si>
  <si>
    <t>علامات التأنيث في الأسماء</t>
  </si>
  <si>
    <t xml:space="preserve">يتعرف على علامات التأنيث في الأسماء </t>
  </si>
  <si>
    <t xml:space="preserve">الافلام السينمائية </t>
  </si>
  <si>
    <t>النجار .</t>
  </si>
  <si>
    <t xml:space="preserve">في مهرجان الزهور </t>
  </si>
  <si>
    <t>القدرة على : الاعتزاز بالتقاليد المحلية و الوطنية .</t>
  </si>
  <si>
    <t>كتابة اعلان 1</t>
  </si>
  <si>
    <t>كان وأخواتها الإعراب والدلالات. ( مراجعة )</t>
  </si>
  <si>
    <t xml:space="preserve">القدرة على : استعمال معارفه السابقة في توظيف و اعراب كان و أخواتها   </t>
  </si>
  <si>
    <t xml:space="preserve">ما الاستفهامية مع حروف الجر </t>
  </si>
  <si>
    <t>القدرة على : كتابة ما الاستفهامية مع حروف الجر .</t>
  </si>
  <si>
    <t>مسرح عرائس الجراجوز  .</t>
  </si>
  <si>
    <t xml:space="preserve">القدرة على : التعرف على عالم السينما و المسرح </t>
  </si>
  <si>
    <t>إن وأخواتها ( الاعراب و الدلالات ) مراجعة</t>
  </si>
  <si>
    <t xml:space="preserve">استعمال معارفه السابقة في توظيف و اعراب كان و أخواتها   </t>
  </si>
  <si>
    <t xml:space="preserve">القدرة على أن يتعرف على الجمع المذكر و المؤنث السالمين     </t>
  </si>
  <si>
    <t>كتابة اعلان 2</t>
  </si>
  <si>
    <t xml:space="preserve">تصنعان من الطين تحفا </t>
  </si>
  <si>
    <t xml:space="preserve">التعرف على المواد الخام و طريقة تحويلها الى تحف و أشياء و ظيفية </t>
  </si>
  <si>
    <t>تلخيص خبر 1</t>
  </si>
  <si>
    <t>الأفعال الخمسة  ( الإعراب )</t>
  </si>
  <si>
    <t xml:space="preserve">القدرة على : تعيين الأفعال الخمسة و اعرابها </t>
  </si>
  <si>
    <t xml:space="preserve">تصريف الفعل الناقص  </t>
  </si>
  <si>
    <t xml:space="preserve">القدرة على تحويل الفعل الناقص من الماضي الى المضارع     </t>
  </si>
  <si>
    <t xml:space="preserve">الفنون الاسلامية و صناعة الخزف </t>
  </si>
  <si>
    <t xml:space="preserve">الحمامة المهاجرة </t>
  </si>
  <si>
    <t xml:space="preserve">كريستوف كولومبس مكتشف أمريكا </t>
  </si>
  <si>
    <t xml:space="preserve">إدراك أهمية الرحلات و الاسفار في حياة الانسان </t>
  </si>
  <si>
    <t>تلخيص قصة 5</t>
  </si>
  <si>
    <t>الافعال الخمسة ( مراجعة )</t>
  </si>
  <si>
    <t xml:space="preserve">القدرة على : تعيين الافعال الخمسة و يعربها اعرابا صحيحا . </t>
  </si>
  <si>
    <t xml:space="preserve">إملاء فقرة كتابية </t>
  </si>
  <si>
    <t>مع ابن بطوطة قي رحلته الى الحج</t>
  </si>
  <si>
    <t xml:space="preserve">التعرف على أدب الرحلات و المغامرات </t>
  </si>
  <si>
    <t>تلخيص قصة 4</t>
  </si>
  <si>
    <t>إعراب الفعل المعتل في المضارع وفي حالة الجزم</t>
  </si>
  <si>
    <t xml:space="preserve">القدرة على : على التمييز بين الفعل المعتل و الفعل الصحيح و اعرابه و استعماله استعمالا صحيحا </t>
  </si>
  <si>
    <t xml:space="preserve">تصريف الفعل الاجوف  </t>
  </si>
  <si>
    <t>تلخيص قصة 6</t>
  </si>
  <si>
    <t>الرياضيات الحصة 1</t>
  </si>
  <si>
    <t>الرياضيات الحصة 2</t>
  </si>
  <si>
    <t>الرياضيات الحصة 3</t>
  </si>
  <si>
    <t>الرياضيات الحصة 4</t>
  </si>
  <si>
    <t>الرياضيات الحصة 5</t>
  </si>
  <si>
    <t>الرياضيات الحصة 6</t>
  </si>
  <si>
    <t>ت - علمية الحصة 1</t>
  </si>
  <si>
    <t>ت - علمية الحصة 2</t>
  </si>
  <si>
    <t xml:space="preserve">التاريخ </t>
  </si>
  <si>
    <t>الجغرافيا</t>
  </si>
  <si>
    <t>التربية فنية</t>
  </si>
  <si>
    <t>الأعـــــــــــداد</t>
  </si>
  <si>
    <t xml:space="preserve">القدرة على التعرف على أعداد أكبر من 9999  و العمل بها </t>
  </si>
  <si>
    <t>تحليل شكل لنقله</t>
  </si>
  <si>
    <t>القدرة على : استعمال تقنيات مختلفة لنقل الأشكال .</t>
  </si>
  <si>
    <t>حل مشكلات متعلقة بالجمع و الطرح ( الجمع )</t>
  </si>
  <si>
    <t>القدرة على : تطوير إستراتجية البحث و اختيار المعلومات الضرورية لحلها</t>
  </si>
  <si>
    <t>حل مشكلات متعلقة بالجمع و الطرح ( الطرح )</t>
  </si>
  <si>
    <t xml:space="preserve">القدرة على : تطوير إستراتجية البحث و اختيار المعلومات الضرورية لحلها </t>
  </si>
  <si>
    <t>الأعــــــــــــــداد</t>
  </si>
  <si>
    <t>القدرة على : مقارنة و ترتيب الأعـــداد .</t>
  </si>
  <si>
    <t xml:space="preserve">التعامد والتوازي </t>
  </si>
  <si>
    <t xml:space="preserve">القدرة على : التعرف على مستقمين متعامدين </t>
  </si>
  <si>
    <t xml:space="preserve">حساب متمعن فيه  </t>
  </si>
  <si>
    <t xml:space="preserve">القدرة على : استعمال تقنيات مختلفة لحساب مجموع أو فرق </t>
  </si>
  <si>
    <t xml:space="preserve">حل مشكلات ضربية  </t>
  </si>
  <si>
    <t>القدرة على : أن يسترجع معاني الضرب .</t>
  </si>
  <si>
    <t xml:space="preserve">حل مشكلات ضربية </t>
  </si>
  <si>
    <t xml:space="preserve">حساب متمعن فيه </t>
  </si>
  <si>
    <t>القدرة على : استعمال تقنيات مختلفة لحساب جداءات .</t>
  </si>
  <si>
    <t>وصف أشكال هندسية لتعينها او لرسمها</t>
  </si>
  <si>
    <t>القدرة على : استعمال تقنيات مختلفة لنقل و تعيين الاشكال</t>
  </si>
  <si>
    <t>حل مشكلات متعلقة  بالتقسيم المتساوي</t>
  </si>
  <si>
    <t>القدرة على : البحث و تطبيق إجراءات شخصية.</t>
  </si>
  <si>
    <t>الدائـــــرة</t>
  </si>
  <si>
    <t>القدرة على : أن يتعرف على الدائرة و عناصرها و إنشاؤها.</t>
  </si>
  <si>
    <t xml:space="preserve">حل مشكلات مركبة لاستثمار المعارف </t>
  </si>
  <si>
    <t>القدرة على : أن يسترجع معلومات سابقة ويحل مشكلات مختلفة .</t>
  </si>
  <si>
    <t xml:space="preserve">الأعداد الكبيرة </t>
  </si>
  <si>
    <t>القدرة على : أن يتعرف على أعداد أكبر من 99999 و العمل بها.</t>
  </si>
  <si>
    <t xml:space="preserve">حل مشكلات متعلقة بالتقسيم المتساوي   </t>
  </si>
  <si>
    <t>القدرة على : حساب حاصل و باقي القسمة .</t>
  </si>
  <si>
    <t>قياس و حساب الأطوال</t>
  </si>
  <si>
    <t>القدرة على :مقارنة اطوال .</t>
  </si>
  <si>
    <t xml:space="preserve">قياس و حساب الأطوال </t>
  </si>
  <si>
    <t xml:space="preserve">الأعداد الكبيرة : تفكيك.... </t>
  </si>
  <si>
    <t>معرفة قيمة رقم حسب موقعه في كتابة عدد</t>
  </si>
  <si>
    <t>القدرة على : توظيف المعارف الجديدة و التدريب عليها واستثمارها في وضعيات اخرى .</t>
  </si>
  <si>
    <t>الأعــــــــــــــداد الكبيرة</t>
  </si>
  <si>
    <t>مضلعات و رباعيات</t>
  </si>
  <si>
    <t>القدرة على : يتعرف على مضلعات  .</t>
  </si>
  <si>
    <t>استعمال الحاسبة</t>
  </si>
  <si>
    <t>القدرة على : استرجاع معلومات و اكتشاف وظائف أخرى .</t>
  </si>
  <si>
    <t>العلاقات الحسابية بين الأعداد</t>
  </si>
  <si>
    <t>القدرة على : التعرف على مضاعفات الاعداد 2 ، 5 ، 10 .</t>
  </si>
  <si>
    <t>التعامد والتوازي</t>
  </si>
  <si>
    <t xml:space="preserve">حل مشكلات مركبة </t>
  </si>
  <si>
    <t>القدرة على :تطوير استراتجية البحث و اختيار المعلومات الضرورية .</t>
  </si>
  <si>
    <t xml:space="preserve"> القدرة على : تحديد مستوى اكتساب المتعلم للمهارات والمعارف في مادة الرياضيات .</t>
  </si>
  <si>
    <t>الأعداد العشرية : كتابات وقراءة</t>
  </si>
  <si>
    <t>القدرة على : يتعرف على الجزء العشري و الجزء الصحيح .</t>
  </si>
  <si>
    <t>المثلثات : المثلثات الخاصة</t>
  </si>
  <si>
    <t xml:space="preserve">  القدرة على : يتعرف على خواص المثلث </t>
  </si>
  <si>
    <t>الأعداد العشرية مقارنة وترتيب ..</t>
  </si>
  <si>
    <t xml:space="preserve">القدرة على : مقارنة عددين عشريين و ترتيب أعداد عشرية و معرفة الكتابة العشرية و الكسرية لبعض الاعداد </t>
  </si>
  <si>
    <t>الكتل</t>
  </si>
  <si>
    <t>القدرة على : التعرف على وحدات قياس الاوزان و إستعمالاتها .</t>
  </si>
  <si>
    <t xml:space="preserve">الاعداد العشرية ( جمع ، طرح ....) </t>
  </si>
  <si>
    <t>القدرة على : جمع و طرح الاعداد العشرية .</t>
  </si>
  <si>
    <t xml:space="preserve">حل مشكلات متعلقة بالأعداد العشرية </t>
  </si>
  <si>
    <t xml:space="preserve">القدرة على : على توظيف مكتسباته و تعلماته لحل وضعيات مختلفة </t>
  </si>
  <si>
    <t>حساب متمعن فيه : استعمال الأقواس</t>
  </si>
  <si>
    <t>يستعمل تقنيات مختلفة لحساب مجموع او فرق عددين</t>
  </si>
  <si>
    <t xml:space="preserve">الأشكال الهندسية: وصف </t>
  </si>
  <si>
    <t>التعرف على خواص هندسية من استقامية و توازي و تعامد</t>
  </si>
  <si>
    <t>القدرة على :وصف و تعيين شكل بدقة .</t>
  </si>
  <si>
    <t>القسمة (1)</t>
  </si>
  <si>
    <t>القدرة على : كتابة عدد على شكل جداء .</t>
  </si>
  <si>
    <t>الرباعيات والمثلثات</t>
  </si>
  <si>
    <t>القدرة على : أن يتعرف على مضلعات  .</t>
  </si>
  <si>
    <t>القسمة 02</t>
  </si>
  <si>
    <t>التناظـــــــــــــــر</t>
  </si>
  <si>
    <t>القدرة على : إتمام شكل باستعمال التناظر .</t>
  </si>
  <si>
    <t xml:space="preserve">القسمة ( 3 ) التقنية النموذجية </t>
  </si>
  <si>
    <t>القدرة على : تعیین حاصل و باقي قسمة إقلیدیة لعدد طبیعي على عدد طبیعي مكون من رقم واحد .</t>
  </si>
  <si>
    <t xml:space="preserve">المساحات و المحيط </t>
  </si>
  <si>
    <t>القدرة على :أن يميز بين المساحة و المحيط .</t>
  </si>
  <si>
    <t xml:space="preserve">قياس المساحات </t>
  </si>
  <si>
    <t>القدرة على : اكتشاف و استعمال و حدات غير اصطلاحية لقياس المساحات</t>
  </si>
  <si>
    <t xml:space="preserve">الجداول و المخططات </t>
  </si>
  <si>
    <t xml:space="preserve">القدرة على :تنظيم المعلومات في جداول و مخططات  </t>
  </si>
  <si>
    <t xml:space="preserve">ضرب عدد عشري  </t>
  </si>
  <si>
    <t xml:space="preserve">حساب مدد   </t>
  </si>
  <si>
    <t>القدرة على : ضرب عدد عشري في عدد طبيعي .</t>
  </si>
  <si>
    <t>القدرة على : معرفة وحدات قياس المدد و استعمالها  .</t>
  </si>
  <si>
    <t xml:space="preserve">حساب مدد  </t>
  </si>
  <si>
    <t xml:space="preserve">حل مشكلات مركبة لاستثمار المعارف . </t>
  </si>
  <si>
    <t>العلاقات الحسابية بين الأعداد العشرية</t>
  </si>
  <si>
    <t>القدرة على معرفة الكتابتين العشرية والكسرية لبعض الأعداد واستعمالهما.</t>
  </si>
  <si>
    <t xml:space="preserve">القدرة على : توظيف المعارف الجديدة و التدريب عليها واستثمارها في وضعيات اخرى </t>
  </si>
  <si>
    <t>القسمة 4</t>
  </si>
  <si>
    <t>القدرة على :التمكن من آلية القسمة.+ حل مشكلات متعلقة بالقسمة</t>
  </si>
  <si>
    <t>برنامج إنشاء شكل</t>
  </si>
  <si>
    <t>القدرة على رسم شكل انطلاق من برنامج إنشاء بسيط.</t>
  </si>
  <si>
    <t>حل مشكلات متعلقة بالتناسبية.</t>
  </si>
  <si>
    <t>القدرة على: تمييز وضعية تناسبية عن غيرها.+ توظيف خواص التناسبية لحل مشكلات</t>
  </si>
  <si>
    <t>المجسمات</t>
  </si>
  <si>
    <t>القدرة على معرفة على تصميم كل من المكعب و متوازي المستطيلات .</t>
  </si>
  <si>
    <t>التناسبية (النسبة المؤوية)</t>
  </si>
  <si>
    <t>القدرة على :معرفة مفهوم النسبة المؤوية+ توظيف هذا المفهوم في حل مشكلات</t>
  </si>
  <si>
    <t xml:space="preserve">التناسبية "السرعة" </t>
  </si>
  <si>
    <t>القدرة على : حل مشكلات متعلقة بالسرعة (الحركة المنتظمة)</t>
  </si>
  <si>
    <t>السعة والحجم</t>
  </si>
  <si>
    <t>القدرة على : معرفة وحدات قياس وحدات السعات والعلاقات بينها واستعمالها</t>
  </si>
  <si>
    <t xml:space="preserve"> التناسبية : تكبير وتصغير ...</t>
  </si>
  <si>
    <t>القدرة على : توظيف خواص التناسب لرسم تكبير أو تصغير الأشكال + إنجاز تكبير أو تصغير شكل.</t>
  </si>
  <si>
    <t xml:space="preserve">مقارنة ورسم زوايا </t>
  </si>
  <si>
    <t>القدرة على : معرفة الزاوية القائمة والتحقق باستعمال الكوس + مقارنة الزوايا باستعمال قالب أو ورق شفاف</t>
  </si>
  <si>
    <t>المجسمات (وصف، تمثيل ...</t>
  </si>
  <si>
    <t>على : استرجاع معلومات سابقة + اكتشاف مجسمات من خلال الوصف وربط مجسم بتصميم</t>
  </si>
  <si>
    <t>التنظيم في الفضاء</t>
  </si>
  <si>
    <t>القدرة على :.تحديد موقع نقطة على مرصوفة.</t>
  </si>
  <si>
    <t>الانشطة</t>
  </si>
  <si>
    <t>حل مشكلات مركبة لاستثمار المعارف.</t>
  </si>
  <si>
    <t>القدرة على : استثمار المكتسبات السابقة وتوظيفها في الحل .</t>
  </si>
  <si>
    <t>حراثي</t>
  </si>
  <si>
    <t>ادخل البيانات التالية</t>
  </si>
  <si>
    <t>عودة للصفحة الرئيسية</t>
  </si>
  <si>
    <t>العودة الى الصفحة الرئيسية</t>
  </si>
  <si>
    <t>تحويل التاريخ الميلادي الى هجري</t>
  </si>
  <si>
    <t>تعديل التدرج السنوي</t>
  </si>
  <si>
    <t>تعديل جدول الخدمة الاسبوعي</t>
  </si>
  <si>
    <t>المحتوى المعرفي</t>
  </si>
  <si>
    <t>زوروا صفحتنا على الفيس بوك</t>
  </si>
  <si>
    <t>https://www.facebook.com/pages/%D8%AD%D9%82%D9%8A%D8%A8%D8%A9-%D8%A3%D8%B3%D8%AA%D8%A7%D8%B0-%D8%A7%D9%84%D8%AA%D9%91%D8%B9%D9%84%D9%8A%D9%85-%D8%A7%D9%84%D8%A7%D8%A8%D8%AA%D8%AF%D8%A7%D8%A6%D9%8A-/306390439522712</t>
  </si>
</sst>
</file>

<file path=xl/styles.xml><?xml version="1.0" encoding="utf-8"?>
<styleSheet xmlns="http://schemas.openxmlformats.org/spreadsheetml/2006/main">
  <numFmts count="2">
    <numFmt numFmtId="164" formatCode="[$-1860401]B2d\ mmmm\ yyyy;@"/>
    <numFmt numFmtId="165" formatCode="[$-10C0000]d\ mmmm\ yyyy;@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Arial"/>
      <family val="2"/>
    </font>
    <font>
      <sz val="12"/>
      <name val="Tahoma (Arabic)"/>
      <family val="2"/>
      <charset val="178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FF66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rgb="FF33CC3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33CC33"/>
      <name val="Calibri"/>
      <family val="2"/>
      <scheme val="minor"/>
    </font>
    <font>
      <b/>
      <sz val="14"/>
      <color rgb="FF6600CC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8.8000000000000007"/>
      <color theme="10"/>
      <name val="Calibri"/>
      <family val="2"/>
    </font>
    <font>
      <u/>
      <sz val="16"/>
      <color theme="10"/>
      <name val="Calibri"/>
      <family val="2"/>
    </font>
    <font>
      <b/>
      <u/>
      <sz val="16"/>
      <color theme="10"/>
      <name val="Calibri"/>
      <family val="2"/>
    </font>
    <font>
      <b/>
      <u/>
      <sz val="16"/>
      <color theme="1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 tint="-5.0965910824915313E-2"/>
        </stop>
        <stop position="1">
          <color theme="0" tint="-5.0965910824915313E-2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double">
        <color theme="2" tint="-0.749961851863155"/>
      </left>
      <right style="double">
        <color theme="2" tint="-0.749961851863155"/>
      </right>
      <top style="double">
        <color theme="2" tint="-0.749961851863155"/>
      </top>
      <bottom style="double">
        <color theme="2" tint="-0.749961851863155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 style="double">
        <color theme="3" tint="-0.499984740745262"/>
      </left>
      <right style="double">
        <color theme="3" tint="-0.499984740745262"/>
      </right>
      <top/>
      <bottom style="double">
        <color theme="3" tint="-0.499984740745262"/>
      </bottom>
      <diagonal/>
    </border>
    <border>
      <left style="double">
        <color theme="2" tint="-0.749961851863155"/>
      </left>
      <right style="double">
        <color theme="2" tint="-0.749961851863155"/>
      </right>
      <top style="double">
        <color theme="2" tint="-0.749961851863155"/>
      </top>
      <bottom/>
      <diagonal/>
    </border>
    <border>
      <left style="double">
        <color theme="2" tint="-0.749961851863155"/>
      </left>
      <right style="double">
        <color theme="2" tint="-0.749961851863155"/>
      </right>
      <top/>
      <bottom style="double">
        <color theme="2" tint="-0.749961851863155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9900"/>
      </left>
      <right style="double">
        <color rgb="FF009900"/>
      </right>
      <top style="double">
        <color rgb="FF009900"/>
      </top>
      <bottom style="double">
        <color rgb="FF009900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3" borderId="6" applyNumberFormat="0">
      <alignment horizontal="right" indent="1"/>
    </xf>
    <xf numFmtId="0" fontId="5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5" borderId="15" xfId="0" applyFont="1" applyFill="1" applyBorder="1" applyProtection="1">
      <protection hidden="1"/>
    </xf>
    <xf numFmtId="0" fontId="1" fillId="5" borderId="16" xfId="0" applyFont="1" applyFill="1" applyBorder="1" applyProtection="1">
      <protection hidden="1"/>
    </xf>
    <xf numFmtId="0" fontId="1" fillId="5" borderId="17" xfId="0" applyFont="1" applyFill="1" applyBorder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" fillId="5" borderId="18" xfId="0" applyFont="1" applyFill="1" applyBorder="1" applyProtection="1">
      <protection hidden="1"/>
    </xf>
    <xf numFmtId="0" fontId="1" fillId="5" borderId="19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" fillId="5" borderId="20" xfId="0" applyFont="1" applyFill="1" applyBorder="1" applyProtection="1">
      <protection hidden="1"/>
    </xf>
    <xf numFmtId="0" fontId="1" fillId="5" borderId="21" xfId="0" applyFont="1" applyFill="1" applyBorder="1" applyProtection="1">
      <protection hidden="1"/>
    </xf>
    <xf numFmtId="0" fontId="1" fillId="5" borderId="22" xfId="0" applyFont="1" applyFill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top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 vertical="top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readingOrder="2"/>
      <protection hidden="1"/>
    </xf>
    <xf numFmtId="0" fontId="6" fillId="0" borderId="23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6" fillId="2" borderId="2" xfId="0" applyFont="1" applyFill="1" applyBorder="1" applyAlignment="1" applyProtection="1">
      <alignment horizontal="center" vertical="center"/>
      <protection hidden="1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0" fontId="26" fillId="0" borderId="3" xfId="0" applyFont="1" applyFill="1" applyBorder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26" fillId="2" borderId="25" xfId="0" applyFont="1" applyFill="1" applyBorder="1" applyAlignment="1" applyProtection="1">
      <alignment horizontal="center" vertical="center"/>
      <protection hidden="1"/>
    </xf>
    <xf numFmtId="0" fontId="26" fillId="0" borderId="25" xfId="0" applyFont="1" applyFill="1" applyBorder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top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 readingOrder="2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 vertical="top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 readingOrder="2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hidden="1"/>
    </xf>
    <xf numFmtId="0" fontId="29" fillId="0" borderId="0" xfId="5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Protection="1"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/>
      <protection hidden="1"/>
    </xf>
    <xf numFmtId="0" fontId="28" fillId="5" borderId="16" xfId="5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20" fillId="7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  <protection hidden="1"/>
    </xf>
    <xf numFmtId="0" fontId="24" fillId="5" borderId="0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right" vertical="center"/>
      <protection hidden="1"/>
    </xf>
    <xf numFmtId="0" fontId="1" fillId="0" borderId="23" xfId="0" applyFont="1" applyBorder="1" applyAlignment="1" applyProtection="1">
      <alignment horizontal="right" vertical="center"/>
      <protection hidden="1"/>
    </xf>
    <xf numFmtId="0" fontId="1" fillId="0" borderId="31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165" fontId="7" fillId="5" borderId="0" xfId="0" applyNumberFormat="1" applyFont="1" applyFill="1" applyBorder="1" applyAlignment="1" applyProtection="1">
      <alignment horizontal="left"/>
      <protection hidden="1"/>
    </xf>
    <xf numFmtId="164" fontId="7" fillId="5" borderId="0" xfId="0" applyNumberFormat="1" applyFont="1" applyFill="1" applyBorder="1" applyAlignment="1" applyProtection="1">
      <alignment horizontal="left"/>
      <protection hidden="1"/>
    </xf>
    <xf numFmtId="0" fontId="30" fillId="0" borderId="1" xfId="5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30" fillId="0" borderId="1" xfId="5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8" fillId="0" borderId="0" xfId="5" applyFont="1" applyAlignment="1" applyProtection="1">
      <alignment horizontal="center" vertical="center"/>
      <protection hidden="1"/>
    </xf>
  </cellXfs>
  <cellStyles count="6">
    <cellStyle name="Hyperlink" xfId="5" builtinId="8"/>
    <cellStyle name="Hyperlink 2" xfId="2"/>
    <cellStyle name="MyListStyle" xfId="3"/>
    <cellStyle name="Normal" xfId="0" builtinId="0"/>
    <cellStyle name="Normal 2" xfId="1"/>
    <cellStyle name="Normal 3" xfId="4"/>
  </cellStyles>
  <dxfs count="13">
    <dxf>
      <border>
        <bottom style="thin">
          <color auto="1"/>
        </bottom>
        <vertical/>
        <horizontal/>
      </border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9" defaultPivotStyle="PivotStyleLight16"/>
  <colors>
    <mruColors>
      <color rgb="FF009900"/>
      <color rgb="FF6600CC"/>
      <color rgb="FF33CC33"/>
      <color rgb="FFFF6600"/>
      <color rgb="FF66FFFF"/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26234</xdr:colOff>
      <xdr:row>70</xdr:row>
      <xdr:rowOff>16295</xdr:rowOff>
    </xdr:from>
    <xdr:to>
      <xdr:col>2</xdr:col>
      <xdr:colOff>114408</xdr:colOff>
      <xdr:row>74</xdr:row>
      <xdr:rowOff>118558</xdr:rowOff>
    </xdr:to>
    <xdr:pic>
      <xdr:nvPicPr>
        <xdr:cNvPr id="9" name="Image 8" descr="c69acf53ab17a61da28418e887c041d8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4882871">
          <a:off x="12480116953" y="15025215"/>
          <a:ext cx="757107" cy="552518"/>
        </a:xfrm>
        <a:prstGeom prst="rect">
          <a:avLst/>
        </a:prstGeom>
      </xdr:spPr>
    </xdr:pic>
    <xdr:clientData/>
  </xdr:twoCellAnchor>
  <xdr:twoCellAnchor editAs="oneCell">
    <xdr:from>
      <xdr:col>12</xdr:col>
      <xdr:colOff>697512</xdr:colOff>
      <xdr:row>71</xdr:row>
      <xdr:rowOff>57299</xdr:rowOff>
    </xdr:from>
    <xdr:to>
      <xdr:col>14</xdr:col>
      <xdr:colOff>83217</xdr:colOff>
      <xdr:row>74</xdr:row>
      <xdr:rowOff>183375</xdr:rowOff>
    </xdr:to>
    <xdr:pic>
      <xdr:nvPicPr>
        <xdr:cNvPr id="10" name="Image 9" descr="c69acf53ab17a61da28418e887c041d8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6893494">
          <a:off x="7041581" y="183407"/>
          <a:ext cx="757107" cy="552518"/>
        </a:xfrm>
        <a:prstGeom prst="rect">
          <a:avLst/>
        </a:prstGeom>
      </xdr:spPr>
    </xdr:pic>
    <xdr:clientData/>
  </xdr:twoCellAnchor>
  <xdr:twoCellAnchor editAs="oneCell">
    <xdr:from>
      <xdr:col>1</xdr:col>
      <xdr:colOff>138350</xdr:colOff>
      <xdr:row>94</xdr:row>
      <xdr:rowOff>119062</xdr:rowOff>
    </xdr:from>
    <xdr:to>
      <xdr:col>2</xdr:col>
      <xdr:colOff>226524</xdr:colOff>
      <xdr:row>97</xdr:row>
      <xdr:rowOff>447545</xdr:rowOff>
    </xdr:to>
    <xdr:pic>
      <xdr:nvPicPr>
        <xdr:cNvPr id="11" name="Image 10" descr="c69acf53ab17a61da28418e887c041d8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7765692">
          <a:off x="12482981400" y="6829326"/>
          <a:ext cx="757107" cy="552518"/>
        </a:xfrm>
        <a:prstGeom prst="rect">
          <a:avLst/>
        </a:prstGeom>
      </xdr:spPr>
    </xdr:pic>
    <xdr:clientData/>
  </xdr:twoCellAnchor>
  <xdr:twoCellAnchor editAs="oneCell">
    <xdr:from>
      <xdr:col>12</xdr:col>
      <xdr:colOff>752277</xdr:colOff>
      <xdr:row>94</xdr:row>
      <xdr:rowOff>154781</xdr:rowOff>
    </xdr:from>
    <xdr:to>
      <xdr:col>15</xdr:col>
      <xdr:colOff>30826</xdr:colOff>
      <xdr:row>97</xdr:row>
      <xdr:rowOff>447545</xdr:rowOff>
    </xdr:to>
    <xdr:pic>
      <xdr:nvPicPr>
        <xdr:cNvPr id="12" name="Image 11" descr="c69acf53ab17a61da28418e887c041d8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710071">
          <a:off x="12474359329" y="6865045"/>
          <a:ext cx="757107" cy="552518"/>
        </a:xfrm>
        <a:prstGeom prst="rect">
          <a:avLst/>
        </a:prstGeom>
      </xdr:spPr>
    </xdr:pic>
    <xdr:clientData/>
  </xdr:twoCellAnchor>
  <xdr:twoCellAnchor editAs="oneCell">
    <xdr:from>
      <xdr:col>2</xdr:col>
      <xdr:colOff>1297781</xdr:colOff>
      <xdr:row>95</xdr:row>
      <xdr:rowOff>107157</xdr:rowOff>
    </xdr:from>
    <xdr:to>
      <xdr:col>11</xdr:col>
      <xdr:colOff>190500</xdr:colOff>
      <xdr:row>97</xdr:row>
      <xdr:rowOff>497683</xdr:rowOff>
    </xdr:to>
    <xdr:pic>
      <xdr:nvPicPr>
        <xdr:cNvPr id="13" name="Image 12" descr="image458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3809031" y="6786563"/>
          <a:ext cx="5738813" cy="700088"/>
        </a:xfrm>
        <a:prstGeom prst="rect">
          <a:avLst/>
        </a:prstGeom>
      </xdr:spPr>
    </xdr:pic>
    <xdr:clientData/>
  </xdr:twoCellAnchor>
  <xdr:twoCellAnchor editAs="oneCell">
    <xdr:from>
      <xdr:col>4</xdr:col>
      <xdr:colOff>964406</xdr:colOff>
      <xdr:row>84</xdr:row>
      <xdr:rowOff>83344</xdr:rowOff>
    </xdr:from>
    <xdr:to>
      <xdr:col>8</xdr:col>
      <xdr:colOff>11907</xdr:colOff>
      <xdr:row>86</xdr:row>
      <xdr:rowOff>226219</xdr:rowOff>
    </xdr:to>
    <xdr:pic>
      <xdr:nvPicPr>
        <xdr:cNvPr id="14" name="Image 13" descr="image472.gif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02375" y="3726657"/>
          <a:ext cx="3048001" cy="619125"/>
        </a:xfrm>
        <a:prstGeom prst="rect">
          <a:avLst/>
        </a:prstGeom>
      </xdr:spPr>
    </xdr:pic>
    <xdr:clientData/>
  </xdr:twoCellAnchor>
  <xdr:twoCellAnchor>
    <xdr:from>
      <xdr:col>19</xdr:col>
      <xdr:colOff>631031</xdr:colOff>
      <xdr:row>76</xdr:row>
      <xdr:rowOff>47625</xdr:rowOff>
    </xdr:from>
    <xdr:to>
      <xdr:col>20</xdr:col>
      <xdr:colOff>202405</xdr:colOff>
      <xdr:row>78</xdr:row>
      <xdr:rowOff>83343</xdr:rowOff>
    </xdr:to>
    <xdr:sp macro="" textlink="">
      <xdr:nvSpPr>
        <xdr:cNvPr id="19" name="Flèche vers le bas 18"/>
        <xdr:cNvSpPr/>
      </xdr:nvSpPr>
      <xdr:spPr>
        <a:xfrm>
          <a:off x="12469927595" y="8703469"/>
          <a:ext cx="333374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21</xdr:col>
      <xdr:colOff>595312</xdr:colOff>
      <xdr:row>76</xdr:row>
      <xdr:rowOff>23812</xdr:rowOff>
    </xdr:from>
    <xdr:to>
      <xdr:col>22</xdr:col>
      <xdr:colOff>166686</xdr:colOff>
      <xdr:row>78</xdr:row>
      <xdr:rowOff>59530</xdr:rowOff>
    </xdr:to>
    <xdr:sp macro="" textlink="">
      <xdr:nvSpPr>
        <xdr:cNvPr id="20" name="Flèche vers le bas 19"/>
        <xdr:cNvSpPr/>
      </xdr:nvSpPr>
      <xdr:spPr>
        <a:xfrm>
          <a:off x="12468439314" y="8679656"/>
          <a:ext cx="333374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213518</xdr:colOff>
      <xdr:row>79</xdr:row>
      <xdr:rowOff>238917</xdr:rowOff>
    </xdr:from>
    <xdr:to>
      <xdr:col>1</xdr:col>
      <xdr:colOff>214310</xdr:colOff>
      <xdr:row>80</xdr:row>
      <xdr:rowOff>154785</xdr:rowOff>
    </xdr:to>
    <xdr:cxnSp macro="">
      <xdr:nvCxnSpPr>
        <xdr:cNvPr id="16" name="Connecteur droit avec flèche 15"/>
        <xdr:cNvCxnSpPr/>
      </xdr:nvCxnSpPr>
      <xdr:spPr>
        <a:xfrm rot="5400000">
          <a:off x="12480465418" y="2155033"/>
          <a:ext cx="308774" cy="792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177013</xdr:colOff>
      <xdr:row>82</xdr:row>
      <xdr:rowOff>250031</xdr:rowOff>
    </xdr:from>
    <xdr:to>
      <xdr:col>1</xdr:col>
      <xdr:colOff>177805</xdr:colOff>
      <xdr:row>83</xdr:row>
      <xdr:rowOff>165898</xdr:rowOff>
    </xdr:to>
    <xdr:cxnSp macro="">
      <xdr:nvCxnSpPr>
        <xdr:cNvPr id="23" name="Connecteur droit avec flèche 22"/>
        <xdr:cNvCxnSpPr/>
      </xdr:nvCxnSpPr>
      <xdr:spPr>
        <a:xfrm rot="5400000">
          <a:off x="12480501923" y="3368678"/>
          <a:ext cx="308774" cy="792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188919</xdr:colOff>
      <xdr:row>87</xdr:row>
      <xdr:rowOff>273844</xdr:rowOff>
    </xdr:from>
    <xdr:to>
      <xdr:col>1</xdr:col>
      <xdr:colOff>189711</xdr:colOff>
      <xdr:row>88</xdr:row>
      <xdr:rowOff>189712</xdr:rowOff>
    </xdr:to>
    <xdr:cxnSp macro="">
      <xdr:nvCxnSpPr>
        <xdr:cNvPr id="24" name="Connecteur droit avec flèche 23"/>
        <xdr:cNvCxnSpPr/>
      </xdr:nvCxnSpPr>
      <xdr:spPr>
        <a:xfrm rot="5400000">
          <a:off x="12480490017" y="4940304"/>
          <a:ext cx="308774" cy="792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</xdr:colOff>
      <xdr:row>1048576</xdr:row>
      <xdr:rowOff>127000</xdr:rowOff>
    </xdr:to>
    <xdr:pic>
      <xdr:nvPicPr>
        <xdr:cNvPr id="2" name="صورة 1" descr="school-year-calendar-14month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7686399" y="0"/>
          <a:ext cx="0" cy="6413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0</xdr:rowOff>
    </xdr:from>
    <xdr:to>
      <xdr:col>13</xdr:col>
      <xdr:colOff>590550</xdr:colOff>
      <xdr:row>32</xdr:row>
      <xdr:rowOff>142875</xdr:rowOff>
    </xdr:to>
    <xdr:pic>
      <xdr:nvPicPr>
        <xdr:cNvPr id="3" name="صورة 2" descr="school-year-calendar-14month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71050" y="0"/>
          <a:ext cx="8458199" cy="623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pages/%D8%AD%D9%82%D9%8A%D8%A8%D8%A9-%D8%A3%D8%B3%D8%AA%D8%A7%D8%B0-%D8%A7%D9%84%D8%AA%D9%91%D8%B9%D9%84%D9%8A%D9%85-%D8%A7%D9%84%D8%A7%D8%A8%D8%AA%D8%AF%D8%A7%D8%A6%D9%8A-/3063904395227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I47"/>
  <sheetViews>
    <sheetView rightToLeft="1" tabSelected="1" zoomScale="70" zoomScaleNormal="70" workbookViewId="0">
      <pane ySplit="5" topLeftCell="A6" activePane="bottomLeft" state="frozen"/>
      <selection activeCell="A5" sqref="A5"/>
      <selection pane="bottomLeft" activeCell="J12" sqref="J12"/>
    </sheetView>
  </sheetViews>
  <sheetFormatPr defaultColWidth="0" defaultRowHeight="15.75" zeroHeight="1"/>
  <cols>
    <col min="1" max="1" width="11.42578125" style="56" customWidth="1"/>
    <col min="2" max="2" width="31.28515625" style="56" customWidth="1"/>
    <col min="3" max="3" width="76.85546875" style="56" customWidth="1"/>
    <col min="4" max="4" width="57.42578125" style="56" hidden="1" customWidth="1"/>
    <col min="5" max="5" width="8.5703125" style="56" customWidth="1"/>
    <col min="6" max="6" width="30.7109375" style="56" customWidth="1"/>
    <col min="7" max="7" width="61.28515625" style="56" customWidth="1"/>
    <col min="8" max="8" width="42" style="56" hidden="1" customWidth="1"/>
    <col min="9" max="9" width="16" style="56" customWidth="1"/>
    <col min="10" max="10" width="19.28515625" style="56" customWidth="1"/>
    <col min="11" max="11" width="47.85546875" style="56" customWidth="1"/>
    <col min="12" max="12" width="21.28515625" style="56" hidden="1" customWidth="1"/>
    <col min="13" max="13" width="11.42578125" style="56" customWidth="1"/>
    <col min="14" max="14" width="22.85546875" style="56" customWidth="1"/>
    <col min="15" max="15" width="40.85546875" style="56" customWidth="1"/>
    <col min="16" max="16" width="38.140625" style="56" hidden="1" customWidth="1"/>
    <col min="17" max="17" width="8.85546875" style="56" customWidth="1"/>
    <col min="18" max="18" width="16.85546875" style="56" customWidth="1"/>
    <col min="19" max="19" width="37.42578125" style="56" customWidth="1"/>
    <col min="20" max="20" width="11.42578125" style="56" customWidth="1"/>
    <col min="21" max="21" width="17.5703125" style="56" customWidth="1"/>
    <col min="22" max="22" width="35.42578125" style="56" customWidth="1"/>
    <col min="23" max="23" width="11.42578125" style="56" customWidth="1"/>
    <col min="24" max="24" width="22.85546875" style="56" customWidth="1"/>
    <col min="25" max="25" width="36.28515625" style="56" customWidth="1"/>
    <col min="26" max="26" width="34" style="56" hidden="1" customWidth="1"/>
    <col min="27" max="27" width="11.42578125" style="56" customWidth="1"/>
    <col min="28" max="28" width="23" style="56" customWidth="1"/>
    <col min="29" max="29" width="34.5703125" style="56" customWidth="1"/>
    <col min="30" max="30" width="34.5703125" style="56" hidden="1" customWidth="1"/>
    <col min="31" max="31" width="11.42578125" style="56" customWidth="1"/>
    <col min="32" max="32" width="23" style="56" customWidth="1"/>
    <col min="33" max="33" width="40.85546875" style="56" customWidth="1"/>
    <col min="34" max="34" width="16.85546875" style="56" customWidth="1"/>
    <col min="35" max="35" width="19.28515625" style="56" customWidth="1"/>
    <col min="36" max="36" width="23" style="56" customWidth="1"/>
    <col min="37" max="37" width="11.42578125" style="56" customWidth="1"/>
    <col min="38" max="38" width="16.42578125" style="56" customWidth="1"/>
    <col min="39" max="39" width="24.85546875" style="56" customWidth="1"/>
    <col min="40" max="40" width="11.42578125" style="56" customWidth="1"/>
    <col min="41" max="41" width="16.42578125" style="56" customWidth="1"/>
    <col min="42" max="42" width="35" style="56" customWidth="1"/>
    <col min="43" max="43" width="11.42578125" style="56" customWidth="1"/>
    <col min="44" max="44" width="18" style="56" customWidth="1"/>
    <col min="45" max="45" width="29.42578125" style="56" customWidth="1"/>
    <col min="46" max="46" width="11.42578125" style="56" customWidth="1"/>
    <col min="47" max="47" width="16.140625" style="56" customWidth="1"/>
    <col min="48" max="48" width="22.140625" style="56" customWidth="1"/>
    <col min="49" max="49" width="11.42578125" style="56" customWidth="1"/>
    <col min="50" max="50" width="21.5703125" style="56" customWidth="1"/>
    <col min="51" max="51" width="35.42578125" style="56" customWidth="1"/>
    <col min="52" max="52" width="11.42578125" style="56" customWidth="1"/>
    <col min="53" max="53" width="21.42578125" style="56" customWidth="1"/>
    <col min="54" max="54" width="34.140625" style="56" customWidth="1"/>
    <col min="55" max="55" width="11.42578125" style="56" customWidth="1"/>
    <col min="56" max="56" width="23" style="56" customWidth="1"/>
    <col min="57" max="57" width="35" style="56" customWidth="1"/>
    <col min="58" max="58" width="11.42578125" style="56" customWidth="1"/>
    <col min="59" max="59" width="21.28515625" style="56" customWidth="1"/>
    <col min="60" max="60" width="35.85546875" style="56" customWidth="1"/>
    <col min="61" max="61" width="11.42578125" style="56" customWidth="1"/>
    <col min="62" max="62" width="24.7109375" style="56" customWidth="1"/>
    <col min="63" max="63" width="35.85546875" style="56" customWidth="1"/>
    <col min="64" max="64" width="11.42578125" style="56" customWidth="1"/>
    <col min="65" max="65" width="22.85546875" style="56" customWidth="1"/>
    <col min="66" max="66" width="35.28515625" style="56" customWidth="1"/>
    <col min="67" max="67" width="12.140625" style="56" customWidth="1"/>
    <col min="68" max="68" width="19.7109375" style="56" customWidth="1"/>
    <col min="69" max="69" width="31.140625" style="56" customWidth="1"/>
    <col min="70" max="70" width="13.7109375" style="56" customWidth="1"/>
    <col min="71" max="71" width="19.5703125" style="56" customWidth="1"/>
    <col min="72" max="72" width="28.140625" style="56" customWidth="1"/>
    <col min="73" max="73" width="16.85546875" style="56" customWidth="1"/>
    <col min="74" max="74" width="19.85546875" style="56" customWidth="1"/>
    <col min="75" max="75" width="35.5703125" style="56" customWidth="1"/>
    <col min="76" max="76" width="11.42578125" style="56" customWidth="1"/>
    <col min="77" max="77" width="21.28515625" style="56" customWidth="1"/>
    <col min="78" max="78" width="32.85546875" style="56" customWidth="1"/>
    <col min="79" max="79" width="11.42578125" style="56" customWidth="1"/>
    <col min="80" max="80" width="25.5703125" style="56" customWidth="1"/>
    <col min="81" max="81" width="39.7109375" style="56" customWidth="1"/>
    <col min="82" max="82" width="11.42578125" style="56" customWidth="1"/>
    <col min="83" max="83" width="31.7109375" style="56" customWidth="1"/>
    <col min="84" max="84" width="28.7109375" style="56" customWidth="1"/>
    <col min="85" max="85" width="28.7109375" style="56" hidden="1" customWidth="1"/>
    <col min="86" max="86" width="11.42578125" style="56" customWidth="1"/>
    <col min="87" max="87" width="19.28515625" style="56" customWidth="1"/>
    <col min="88" max="88" width="22.140625" style="56" customWidth="1"/>
    <col min="89" max="89" width="13.42578125" style="56" customWidth="1"/>
    <col min="90" max="90" width="18.7109375" style="56" customWidth="1"/>
    <col min="91" max="91" width="15.140625" style="56" customWidth="1"/>
    <col min="92" max="92" width="16.28515625" style="56" customWidth="1"/>
    <col min="93" max="93" width="14.7109375" style="56" customWidth="1"/>
    <col min="94" max="94" width="15.5703125" style="56" customWidth="1"/>
    <col min="95" max="95" width="14.42578125" style="56" customWidth="1"/>
    <col min="96" max="96" width="15.5703125" style="56" customWidth="1"/>
    <col min="97" max="97" width="15.85546875" style="56" customWidth="1"/>
    <col min="98" max="98" width="14.42578125" style="56" customWidth="1"/>
    <col min="99" max="99" width="17" style="56" customWidth="1"/>
    <col min="100" max="100" width="15.5703125" style="56" customWidth="1"/>
    <col min="101" max="101" width="13.42578125" style="56" customWidth="1"/>
    <col min="102" max="113" width="11.42578125" style="56" customWidth="1"/>
    <col min="114" max="16384" width="11.42578125" style="56" hidden="1"/>
  </cols>
  <sheetData>
    <row r="1" spans="1:113" s="81" customFormat="1" ht="35.25" customHeight="1">
      <c r="C1" s="82" t="s">
        <v>804</v>
      </c>
      <c r="G1" s="82" t="s">
        <v>804</v>
      </c>
      <c r="AC1" s="82" t="s">
        <v>804</v>
      </c>
      <c r="AP1" s="82" t="s">
        <v>804</v>
      </c>
      <c r="AY1" s="82" t="s">
        <v>804</v>
      </c>
      <c r="BH1" s="82" t="s">
        <v>804</v>
      </c>
      <c r="BW1" s="82" t="s">
        <v>804</v>
      </c>
      <c r="CE1" s="82" t="s">
        <v>804</v>
      </c>
      <c r="CM1" s="86" t="s">
        <v>804</v>
      </c>
      <c r="CN1" s="86"/>
      <c r="CO1" s="86"/>
    </row>
    <row r="2" spans="1:113"/>
    <row r="3" spans="1:113" ht="30" customHeight="1">
      <c r="A3" s="75" t="s">
        <v>544</v>
      </c>
      <c r="B3" s="75" t="s">
        <v>545</v>
      </c>
      <c r="C3" s="75" t="s">
        <v>1</v>
      </c>
      <c r="D3" s="75"/>
      <c r="E3" s="75" t="s">
        <v>11</v>
      </c>
      <c r="F3" s="75" t="s">
        <v>546</v>
      </c>
      <c r="G3" s="75" t="s">
        <v>1</v>
      </c>
      <c r="H3" s="75"/>
      <c r="I3" s="75" t="s">
        <v>547</v>
      </c>
      <c r="J3" s="75" t="s">
        <v>153</v>
      </c>
      <c r="K3" s="75" t="s">
        <v>548</v>
      </c>
      <c r="L3" s="75"/>
      <c r="M3" s="75" t="s">
        <v>547</v>
      </c>
      <c r="N3" s="75" t="s">
        <v>549</v>
      </c>
      <c r="O3" s="75" t="s">
        <v>548</v>
      </c>
      <c r="P3" s="75"/>
      <c r="Q3" s="75" t="s">
        <v>547</v>
      </c>
      <c r="R3" s="75" t="s">
        <v>550</v>
      </c>
      <c r="S3" s="75" t="s">
        <v>548</v>
      </c>
      <c r="T3" s="75" t="s">
        <v>547</v>
      </c>
      <c r="U3" s="75" t="s">
        <v>551</v>
      </c>
      <c r="V3" s="75" t="s">
        <v>548</v>
      </c>
      <c r="W3" s="75" t="s">
        <v>547</v>
      </c>
      <c r="X3" s="75" t="s">
        <v>552</v>
      </c>
      <c r="Y3" s="75" t="s">
        <v>548</v>
      </c>
      <c r="Z3" s="75"/>
      <c r="AA3" s="75" t="s">
        <v>547</v>
      </c>
      <c r="AB3" s="75" t="s">
        <v>553</v>
      </c>
      <c r="AC3" s="75" t="s">
        <v>548</v>
      </c>
      <c r="AD3" s="75"/>
      <c r="AE3" s="75" t="s">
        <v>547</v>
      </c>
      <c r="AF3" s="75" t="s">
        <v>554</v>
      </c>
      <c r="AG3" s="75" t="s">
        <v>548</v>
      </c>
      <c r="AH3" s="75" t="s">
        <v>547</v>
      </c>
      <c r="AI3" s="75" t="s">
        <v>555</v>
      </c>
      <c r="AJ3" s="75" t="s">
        <v>548</v>
      </c>
      <c r="AK3" s="75" t="s">
        <v>547</v>
      </c>
      <c r="AL3" s="75" t="s">
        <v>556</v>
      </c>
      <c r="AM3" s="75" t="s">
        <v>548</v>
      </c>
      <c r="AN3" s="75" t="s">
        <v>547</v>
      </c>
      <c r="AO3" s="75" t="s">
        <v>557</v>
      </c>
      <c r="AP3" s="75" t="s">
        <v>548</v>
      </c>
      <c r="AQ3" s="75" t="s">
        <v>547</v>
      </c>
      <c r="AR3" s="75" t="s">
        <v>40</v>
      </c>
      <c r="AS3" s="75" t="s">
        <v>548</v>
      </c>
      <c r="AT3" s="75" t="s">
        <v>547</v>
      </c>
      <c r="AU3" s="75" t="s">
        <v>174</v>
      </c>
      <c r="AV3" s="75" t="s">
        <v>548</v>
      </c>
      <c r="AW3" s="75" t="s">
        <v>547</v>
      </c>
      <c r="AX3" s="75" t="s">
        <v>677</v>
      </c>
      <c r="AY3" s="75" t="s">
        <v>548</v>
      </c>
      <c r="AZ3" s="75" t="s">
        <v>547</v>
      </c>
      <c r="BA3" s="75" t="s">
        <v>678</v>
      </c>
      <c r="BB3" s="75" t="s">
        <v>548</v>
      </c>
      <c r="BC3" s="75" t="s">
        <v>547</v>
      </c>
      <c r="BD3" s="75" t="s">
        <v>679</v>
      </c>
      <c r="BE3" s="75" t="s">
        <v>548</v>
      </c>
      <c r="BF3" s="75" t="s">
        <v>547</v>
      </c>
      <c r="BG3" s="75" t="s">
        <v>680</v>
      </c>
      <c r="BH3" s="75" t="s">
        <v>548</v>
      </c>
      <c r="BI3" s="75" t="s">
        <v>547</v>
      </c>
      <c r="BJ3" s="75" t="s">
        <v>681</v>
      </c>
      <c r="BK3" s="75" t="s">
        <v>548</v>
      </c>
      <c r="BL3" s="75" t="s">
        <v>547</v>
      </c>
      <c r="BM3" s="75" t="s">
        <v>682</v>
      </c>
      <c r="BN3" s="75" t="s">
        <v>548</v>
      </c>
      <c r="BO3" s="75" t="s">
        <v>547</v>
      </c>
      <c r="BP3" s="75" t="s">
        <v>683</v>
      </c>
      <c r="BQ3" s="75" t="s">
        <v>548</v>
      </c>
      <c r="BR3" s="75" t="s">
        <v>547</v>
      </c>
      <c r="BS3" s="75" t="s">
        <v>684</v>
      </c>
      <c r="BT3" s="75" t="s">
        <v>548</v>
      </c>
      <c r="BU3" s="75" t="s">
        <v>547</v>
      </c>
      <c r="BV3" s="75" t="s">
        <v>685</v>
      </c>
      <c r="BW3" s="75" t="s">
        <v>548</v>
      </c>
      <c r="BX3" s="75" t="s">
        <v>547</v>
      </c>
      <c r="BY3" s="75" t="s">
        <v>686</v>
      </c>
      <c r="BZ3" s="75" t="s">
        <v>548</v>
      </c>
      <c r="CA3" s="75" t="s">
        <v>547</v>
      </c>
      <c r="CB3" s="75" t="s">
        <v>687</v>
      </c>
      <c r="CC3" s="75" t="s">
        <v>548</v>
      </c>
      <c r="CD3" s="75" t="s">
        <v>547</v>
      </c>
      <c r="CE3" s="75" t="s">
        <v>687</v>
      </c>
      <c r="CF3" s="75" t="s">
        <v>548</v>
      </c>
      <c r="CG3" s="75" t="s">
        <v>11</v>
      </c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</row>
    <row r="4" spans="1:113" ht="21.75" hidden="1" customHeight="1">
      <c r="A4" s="64" t="s">
        <v>2</v>
      </c>
      <c r="B4" s="85" t="s">
        <v>0</v>
      </c>
      <c r="C4" s="85"/>
      <c r="D4" s="85"/>
      <c r="E4" s="85"/>
      <c r="F4" s="85"/>
      <c r="G4" s="85"/>
      <c r="H4" s="85"/>
      <c r="I4" s="85"/>
      <c r="J4" s="85" t="s">
        <v>21</v>
      </c>
      <c r="K4" s="85"/>
      <c r="L4" s="85"/>
      <c r="M4" s="85"/>
      <c r="N4" s="85" t="s">
        <v>75</v>
      </c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 t="s">
        <v>76</v>
      </c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</row>
    <row r="5" spans="1:113" ht="21.75" hidden="1" customHeight="1">
      <c r="A5" s="64"/>
      <c r="B5" s="57" t="s">
        <v>39</v>
      </c>
      <c r="C5" s="58" t="s">
        <v>46</v>
      </c>
      <c r="D5" s="58" t="s">
        <v>142</v>
      </c>
      <c r="E5" s="58" t="s">
        <v>114</v>
      </c>
      <c r="F5" s="57" t="s">
        <v>38</v>
      </c>
      <c r="G5" s="58" t="s">
        <v>47</v>
      </c>
      <c r="H5" s="58" t="s">
        <v>144</v>
      </c>
      <c r="I5" s="58" t="s">
        <v>115</v>
      </c>
      <c r="J5" s="59" t="s">
        <v>21</v>
      </c>
      <c r="K5" s="60" t="s">
        <v>48</v>
      </c>
      <c r="L5" s="60" t="s">
        <v>145</v>
      </c>
      <c r="M5" s="64" t="s">
        <v>116</v>
      </c>
      <c r="N5" s="61" t="s">
        <v>15</v>
      </c>
      <c r="O5" s="64" t="s">
        <v>49</v>
      </c>
      <c r="P5" s="64" t="s">
        <v>111</v>
      </c>
      <c r="Q5" s="64" t="s">
        <v>117</v>
      </c>
      <c r="R5" s="61" t="s">
        <v>13</v>
      </c>
      <c r="S5" s="64" t="s">
        <v>50</v>
      </c>
      <c r="T5" s="64" t="s">
        <v>118</v>
      </c>
      <c r="U5" s="61" t="s">
        <v>18</v>
      </c>
      <c r="V5" s="64" t="s">
        <v>51</v>
      </c>
      <c r="W5" s="64" t="s">
        <v>119</v>
      </c>
      <c r="X5" s="61" t="s">
        <v>19</v>
      </c>
      <c r="Y5" s="64" t="s">
        <v>52</v>
      </c>
      <c r="Z5" s="64" t="s">
        <v>112</v>
      </c>
      <c r="AA5" s="64" t="s">
        <v>120</v>
      </c>
      <c r="AB5" s="61" t="s">
        <v>24</v>
      </c>
      <c r="AC5" s="64" t="s">
        <v>53</v>
      </c>
      <c r="AD5" s="64" t="s">
        <v>113</v>
      </c>
      <c r="AE5" s="64" t="s">
        <v>121</v>
      </c>
      <c r="AF5" s="61" t="s">
        <v>25</v>
      </c>
      <c r="AG5" s="64" t="s">
        <v>54</v>
      </c>
      <c r="AH5" s="64" t="s">
        <v>122</v>
      </c>
      <c r="AI5" s="61" t="s">
        <v>29</v>
      </c>
      <c r="AJ5" s="64" t="s">
        <v>55</v>
      </c>
      <c r="AK5" s="64" t="s">
        <v>123</v>
      </c>
      <c r="AL5" s="61" t="s">
        <v>34</v>
      </c>
      <c r="AM5" s="64" t="s">
        <v>56</v>
      </c>
      <c r="AN5" s="64" t="s">
        <v>124</v>
      </c>
      <c r="AO5" s="61" t="s">
        <v>30</v>
      </c>
      <c r="AP5" s="64" t="s">
        <v>57</v>
      </c>
      <c r="AQ5" s="64" t="s">
        <v>126</v>
      </c>
      <c r="AR5" s="61" t="s">
        <v>40</v>
      </c>
      <c r="AS5" s="64" t="s">
        <v>58</v>
      </c>
      <c r="AT5" s="64" t="s">
        <v>127</v>
      </c>
      <c r="AU5" s="61" t="s">
        <v>174</v>
      </c>
      <c r="AV5" s="64" t="s">
        <v>59</v>
      </c>
      <c r="AW5" s="64" t="s">
        <v>128</v>
      </c>
      <c r="AX5" s="61" t="s">
        <v>14</v>
      </c>
      <c r="AY5" s="64" t="s">
        <v>60</v>
      </c>
      <c r="AZ5" s="64" t="s">
        <v>130</v>
      </c>
      <c r="BA5" s="61" t="s">
        <v>20</v>
      </c>
      <c r="BB5" s="64" t="s">
        <v>61</v>
      </c>
      <c r="BC5" s="64" t="s">
        <v>131</v>
      </c>
      <c r="BD5" s="64" t="s">
        <v>26</v>
      </c>
      <c r="BE5" s="64" t="s">
        <v>62</v>
      </c>
      <c r="BF5" s="64" t="s">
        <v>132</v>
      </c>
      <c r="BG5" s="61" t="s">
        <v>28</v>
      </c>
      <c r="BH5" s="64" t="s">
        <v>63</v>
      </c>
      <c r="BI5" s="64" t="s">
        <v>133</v>
      </c>
      <c r="BJ5" s="61" t="s">
        <v>31</v>
      </c>
      <c r="BK5" s="64" t="s">
        <v>64</v>
      </c>
      <c r="BL5" s="64" t="s">
        <v>134</v>
      </c>
      <c r="BM5" s="61" t="s">
        <v>32</v>
      </c>
      <c r="BN5" s="64" t="s">
        <v>65</v>
      </c>
      <c r="BO5" s="64" t="s">
        <v>135</v>
      </c>
      <c r="BP5" s="61" t="s">
        <v>67</v>
      </c>
      <c r="BQ5" s="64" t="s">
        <v>66</v>
      </c>
      <c r="BR5" s="64" t="s">
        <v>136</v>
      </c>
      <c r="BS5" s="61" t="s">
        <v>33</v>
      </c>
      <c r="BT5" s="64" t="s">
        <v>68</v>
      </c>
      <c r="BU5" s="64" t="s">
        <v>137</v>
      </c>
      <c r="BV5" s="61" t="s">
        <v>16</v>
      </c>
      <c r="BW5" s="64" t="s">
        <v>69</v>
      </c>
      <c r="BX5" s="64" t="s">
        <v>139</v>
      </c>
      <c r="BY5" s="61" t="s">
        <v>27</v>
      </c>
      <c r="BZ5" s="64" t="s">
        <v>70</v>
      </c>
      <c r="CA5" s="64" t="s">
        <v>140</v>
      </c>
      <c r="CB5" s="61" t="s">
        <v>17</v>
      </c>
      <c r="CC5" s="64" t="s">
        <v>71</v>
      </c>
      <c r="CD5" s="64" t="s">
        <v>141</v>
      </c>
      <c r="CE5" s="61" t="s">
        <v>35</v>
      </c>
      <c r="CF5" s="64" t="s">
        <v>72</v>
      </c>
      <c r="CG5" s="64" t="s">
        <v>163</v>
      </c>
      <c r="CH5" s="64" t="s">
        <v>147</v>
      </c>
      <c r="CI5" s="61" t="s">
        <v>23</v>
      </c>
      <c r="CJ5" s="64" t="s">
        <v>73</v>
      </c>
      <c r="CK5" s="64" t="s">
        <v>148</v>
      </c>
      <c r="CL5" s="61" t="s">
        <v>36</v>
      </c>
      <c r="CM5" s="64" t="s">
        <v>74</v>
      </c>
      <c r="CN5" s="64" t="s">
        <v>149</v>
      </c>
      <c r="CO5" s="62" t="s">
        <v>37</v>
      </c>
      <c r="CP5" s="63" t="s">
        <v>80</v>
      </c>
      <c r="CQ5" s="63" t="s">
        <v>150</v>
      </c>
      <c r="CR5" s="62" t="s">
        <v>165</v>
      </c>
      <c r="CS5" s="63" t="s">
        <v>168</v>
      </c>
      <c r="CT5" s="63" t="s">
        <v>169</v>
      </c>
      <c r="CU5" s="62" t="s">
        <v>166</v>
      </c>
      <c r="CV5" s="63" t="s">
        <v>170</v>
      </c>
      <c r="CW5" s="63" t="s">
        <v>171</v>
      </c>
      <c r="CX5" s="62" t="s">
        <v>167</v>
      </c>
      <c r="CY5" s="63" t="s">
        <v>172</v>
      </c>
      <c r="CZ5" s="63" t="s">
        <v>173</v>
      </c>
      <c r="DA5" s="63"/>
      <c r="DB5" s="63"/>
      <c r="DC5" s="63"/>
      <c r="DD5" s="63"/>
      <c r="DE5" s="63"/>
      <c r="DF5" s="63"/>
      <c r="DG5" s="63"/>
      <c r="DH5" s="63"/>
    </row>
    <row r="6" spans="1:113" ht="24" customHeight="1">
      <c r="A6" s="75">
        <v>1</v>
      </c>
      <c r="B6" s="75" t="s">
        <v>77</v>
      </c>
      <c r="C6" s="75" t="s">
        <v>236</v>
      </c>
      <c r="D6" s="75"/>
      <c r="E6" s="75">
        <v>1</v>
      </c>
      <c r="F6" s="75" t="s">
        <v>77</v>
      </c>
      <c r="G6" s="75" t="s">
        <v>236</v>
      </c>
      <c r="H6" s="75"/>
      <c r="I6" s="75">
        <v>2</v>
      </c>
      <c r="J6" s="75" t="s">
        <v>77</v>
      </c>
      <c r="K6" s="75" t="s">
        <v>236</v>
      </c>
      <c r="L6" s="77"/>
      <c r="M6" s="77">
        <v>1</v>
      </c>
      <c r="N6" s="75" t="s">
        <v>77</v>
      </c>
      <c r="O6" s="75" t="s">
        <v>236</v>
      </c>
      <c r="P6" s="75"/>
      <c r="Q6" s="75">
        <v>1</v>
      </c>
      <c r="R6" s="75" t="s">
        <v>77</v>
      </c>
      <c r="S6" s="75" t="s">
        <v>236</v>
      </c>
      <c r="T6" s="75">
        <v>1</v>
      </c>
      <c r="U6" s="75" t="s">
        <v>77</v>
      </c>
      <c r="V6" s="75" t="s">
        <v>236</v>
      </c>
      <c r="W6" s="75">
        <v>1</v>
      </c>
      <c r="X6" s="75" t="s">
        <v>77</v>
      </c>
      <c r="Y6" s="75" t="s">
        <v>236</v>
      </c>
      <c r="Z6" s="75"/>
      <c r="AA6" s="75">
        <v>1</v>
      </c>
      <c r="AB6" s="75" t="s">
        <v>77</v>
      </c>
      <c r="AC6" s="75" t="s">
        <v>236</v>
      </c>
      <c r="AD6" s="75"/>
      <c r="AE6" s="75">
        <v>1</v>
      </c>
      <c r="AF6" s="75" t="s">
        <v>77</v>
      </c>
      <c r="AG6" s="75" t="s">
        <v>236</v>
      </c>
      <c r="AH6" s="75">
        <v>1</v>
      </c>
      <c r="AI6" s="75" t="s">
        <v>77</v>
      </c>
      <c r="AJ6" s="75" t="s">
        <v>236</v>
      </c>
      <c r="AK6" s="75">
        <v>1</v>
      </c>
      <c r="AL6" s="75" t="s">
        <v>77</v>
      </c>
      <c r="AM6" s="75" t="s">
        <v>236</v>
      </c>
      <c r="AN6" s="75">
        <v>1</v>
      </c>
      <c r="AO6" s="75" t="s">
        <v>77</v>
      </c>
      <c r="AP6" s="75" t="s">
        <v>236</v>
      </c>
      <c r="AQ6" s="75">
        <v>1</v>
      </c>
      <c r="AR6" s="75"/>
      <c r="AS6" s="75"/>
      <c r="AT6" s="75"/>
      <c r="AU6" s="75"/>
      <c r="AV6" s="75"/>
      <c r="AW6" s="75">
        <v>1</v>
      </c>
      <c r="AX6" s="75" t="s">
        <v>77</v>
      </c>
      <c r="AY6" s="75" t="s">
        <v>236</v>
      </c>
      <c r="AZ6" s="75">
        <v>1</v>
      </c>
      <c r="BA6" s="75" t="s">
        <v>77</v>
      </c>
      <c r="BB6" s="75" t="s">
        <v>236</v>
      </c>
      <c r="BC6" s="75">
        <v>2</v>
      </c>
      <c r="BD6" s="75" t="s">
        <v>77</v>
      </c>
      <c r="BE6" s="75" t="s">
        <v>236</v>
      </c>
      <c r="BF6" s="75">
        <v>3</v>
      </c>
      <c r="BG6" s="75" t="s">
        <v>77</v>
      </c>
      <c r="BH6" s="75" t="s">
        <v>236</v>
      </c>
      <c r="BI6" s="75">
        <v>4</v>
      </c>
      <c r="BJ6" s="75" t="s">
        <v>77</v>
      </c>
      <c r="BK6" s="75" t="s">
        <v>236</v>
      </c>
      <c r="BL6" s="75">
        <v>5</v>
      </c>
      <c r="BM6" s="75" t="s">
        <v>77</v>
      </c>
      <c r="BN6" s="75" t="s">
        <v>236</v>
      </c>
      <c r="BO6" s="75">
        <v>6</v>
      </c>
      <c r="BP6" s="75" t="s">
        <v>77</v>
      </c>
      <c r="BQ6" s="75" t="s">
        <v>236</v>
      </c>
      <c r="BR6" s="75">
        <v>1</v>
      </c>
      <c r="BS6" s="75" t="s">
        <v>77</v>
      </c>
      <c r="BT6" s="75" t="s">
        <v>236</v>
      </c>
      <c r="BU6" s="75">
        <v>2</v>
      </c>
      <c r="BV6" s="75" t="s">
        <v>77</v>
      </c>
      <c r="BW6" s="75" t="s">
        <v>236</v>
      </c>
      <c r="BX6" s="75">
        <v>1</v>
      </c>
      <c r="BY6" s="75" t="s">
        <v>77</v>
      </c>
      <c r="BZ6" s="75" t="s">
        <v>236</v>
      </c>
      <c r="CA6" s="75">
        <v>1</v>
      </c>
      <c r="CB6" s="75" t="s">
        <v>77</v>
      </c>
      <c r="CC6" s="75" t="s">
        <v>236</v>
      </c>
      <c r="CD6" s="75">
        <v>1</v>
      </c>
      <c r="CE6" s="75" t="s">
        <v>435</v>
      </c>
      <c r="CF6" s="75" t="s">
        <v>436</v>
      </c>
      <c r="CG6" s="75"/>
      <c r="CH6" s="75">
        <v>1</v>
      </c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64"/>
    </row>
    <row r="7" spans="1:113" ht="34.5" customHeight="1">
      <c r="A7" s="75">
        <v>2</v>
      </c>
      <c r="B7" s="75" t="s">
        <v>182</v>
      </c>
      <c r="C7" s="75" t="s">
        <v>183</v>
      </c>
      <c r="D7" s="75"/>
      <c r="E7" s="75">
        <v>1</v>
      </c>
      <c r="F7" s="75" t="s">
        <v>182</v>
      </c>
      <c r="G7" s="75" t="s">
        <v>78</v>
      </c>
      <c r="H7" s="75"/>
      <c r="I7" s="75">
        <v>2</v>
      </c>
      <c r="J7" s="75" t="s">
        <v>239</v>
      </c>
      <c r="K7" s="78" t="s">
        <v>241</v>
      </c>
      <c r="L7" s="79"/>
      <c r="M7" s="77">
        <v>1</v>
      </c>
      <c r="N7" s="75" t="s">
        <v>459</v>
      </c>
      <c r="O7" s="75" t="s">
        <v>460</v>
      </c>
      <c r="P7" s="75"/>
      <c r="Q7" s="75">
        <v>1</v>
      </c>
      <c r="R7" s="75" t="s">
        <v>467</v>
      </c>
      <c r="S7" s="75" t="s">
        <v>471</v>
      </c>
      <c r="T7" s="75">
        <v>1</v>
      </c>
      <c r="U7" s="75" t="s">
        <v>459</v>
      </c>
      <c r="V7" s="75" t="s">
        <v>460</v>
      </c>
      <c r="W7" s="75">
        <v>2</v>
      </c>
      <c r="X7" s="75" t="s">
        <v>461</v>
      </c>
      <c r="Y7" s="75" t="s">
        <v>462</v>
      </c>
      <c r="Z7" s="75"/>
      <c r="AA7" s="75">
        <v>1</v>
      </c>
      <c r="AB7" s="75" t="s">
        <v>459</v>
      </c>
      <c r="AC7" s="75" t="s">
        <v>460</v>
      </c>
      <c r="AD7" s="75"/>
      <c r="AE7" s="75">
        <v>3</v>
      </c>
      <c r="AF7" s="75" t="s">
        <v>463</v>
      </c>
      <c r="AG7" s="75" t="s">
        <v>464</v>
      </c>
      <c r="AH7" s="75">
        <v>1</v>
      </c>
      <c r="AI7" s="75" t="s">
        <v>465</v>
      </c>
      <c r="AJ7" s="75" t="s">
        <v>466</v>
      </c>
      <c r="AK7" s="75">
        <v>1</v>
      </c>
      <c r="AL7" s="75" t="s">
        <v>469</v>
      </c>
      <c r="AM7" s="75" t="s">
        <v>470</v>
      </c>
      <c r="AN7" s="75">
        <v>1</v>
      </c>
      <c r="AO7" s="75" t="s">
        <v>467</v>
      </c>
      <c r="AP7" s="75" t="s">
        <v>468</v>
      </c>
      <c r="AQ7" s="75">
        <v>1</v>
      </c>
      <c r="AR7" s="75"/>
      <c r="AS7" s="75"/>
      <c r="AT7" s="75"/>
      <c r="AU7" s="75"/>
      <c r="AV7" s="75"/>
      <c r="AW7" s="75">
        <v>1</v>
      </c>
      <c r="AX7" s="75" t="s">
        <v>688</v>
      </c>
      <c r="AY7" s="75" t="s">
        <v>689</v>
      </c>
      <c r="AZ7" s="75">
        <v>1</v>
      </c>
      <c r="BA7" s="75" t="s">
        <v>688</v>
      </c>
      <c r="BB7" s="75" t="s">
        <v>724</v>
      </c>
      <c r="BC7" s="75">
        <v>2</v>
      </c>
      <c r="BD7" s="75" t="s">
        <v>688</v>
      </c>
      <c r="BE7" s="75" t="s">
        <v>724</v>
      </c>
      <c r="BF7" s="75">
        <v>3</v>
      </c>
      <c r="BG7" s="75" t="s">
        <v>690</v>
      </c>
      <c r="BH7" s="75" t="s">
        <v>691</v>
      </c>
      <c r="BI7" s="75">
        <v>1</v>
      </c>
      <c r="BJ7" s="75" t="s">
        <v>690</v>
      </c>
      <c r="BK7" s="75" t="s">
        <v>724</v>
      </c>
      <c r="BL7" s="75">
        <v>2</v>
      </c>
      <c r="BM7" s="75" t="s">
        <v>690</v>
      </c>
      <c r="BN7" s="75" t="s">
        <v>724</v>
      </c>
      <c r="BO7" s="75">
        <v>3</v>
      </c>
      <c r="BP7" s="75" t="s">
        <v>284</v>
      </c>
      <c r="BQ7" s="75" t="s">
        <v>285</v>
      </c>
      <c r="BR7" s="75">
        <v>1</v>
      </c>
      <c r="BS7" s="75" t="s">
        <v>286</v>
      </c>
      <c r="BT7" s="75" t="s">
        <v>287</v>
      </c>
      <c r="BU7" s="75">
        <v>2</v>
      </c>
      <c r="BV7" s="75" t="s">
        <v>329</v>
      </c>
      <c r="BW7" s="75" t="s">
        <v>325</v>
      </c>
      <c r="BX7" s="75">
        <v>1</v>
      </c>
      <c r="BY7" s="75" t="s">
        <v>364</v>
      </c>
      <c r="BZ7" s="75" t="s">
        <v>365</v>
      </c>
      <c r="CA7" s="75">
        <v>1</v>
      </c>
      <c r="CB7" s="75" t="s">
        <v>402</v>
      </c>
      <c r="CC7" s="75" t="s">
        <v>401</v>
      </c>
      <c r="CD7" s="75">
        <v>1</v>
      </c>
      <c r="CE7" s="75" t="s">
        <v>435</v>
      </c>
      <c r="CF7" s="75" t="s">
        <v>436</v>
      </c>
      <c r="CG7" s="75"/>
      <c r="CH7" s="75">
        <v>2</v>
      </c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64"/>
    </row>
    <row r="8" spans="1:113" ht="33" customHeight="1">
      <c r="A8" s="75">
        <v>3</v>
      </c>
      <c r="B8" s="75" t="s">
        <v>184</v>
      </c>
      <c r="C8" s="78" t="s">
        <v>185</v>
      </c>
      <c r="D8" s="78"/>
      <c r="E8" s="75">
        <v>1</v>
      </c>
      <c r="F8" s="75" t="s">
        <v>184</v>
      </c>
      <c r="G8" s="75" t="s">
        <v>78</v>
      </c>
      <c r="H8" s="75"/>
      <c r="I8" s="75">
        <v>2</v>
      </c>
      <c r="J8" s="75" t="s">
        <v>240</v>
      </c>
      <c r="K8" s="78" t="s">
        <v>241</v>
      </c>
      <c r="L8" s="79"/>
      <c r="M8" s="77">
        <v>2</v>
      </c>
      <c r="N8" s="75" t="s">
        <v>472</v>
      </c>
      <c r="O8" s="75" t="s">
        <v>473</v>
      </c>
      <c r="P8" s="75"/>
      <c r="Q8" s="75">
        <v>1</v>
      </c>
      <c r="R8" s="75" t="s">
        <v>474</v>
      </c>
      <c r="S8" s="75" t="s">
        <v>471</v>
      </c>
      <c r="T8" s="75">
        <v>1</v>
      </c>
      <c r="U8" s="75" t="s">
        <v>472</v>
      </c>
      <c r="V8" s="75" t="s">
        <v>473</v>
      </c>
      <c r="W8" s="75">
        <v>2</v>
      </c>
      <c r="X8" s="75" t="s">
        <v>475</v>
      </c>
      <c r="Y8" s="75" t="s">
        <v>476</v>
      </c>
      <c r="Z8" s="75"/>
      <c r="AA8" s="75">
        <v>1</v>
      </c>
      <c r="AB8" s="75" t="s">
        <v>472</v>
      </c>
      <c r="AC8" s="75" t="s">
        <v>473</v>
      </c>
      <c r="AD8" s="75"/>
      <c r="AE8" s="75">
        <v>3</v>
      </c>
      <c r="AF8" s="75" t="s">
        <v>477</v>
      </c>
      <c r="AG8" s="75" t="s">
        <v>478</v>
      </c>
      <c r="AH8" s="75">
        <v>1</v>
      </c>
      <c r="AI8" s="75" t="s">
        <v>479</v>
      </c>
      <c r="AJ8" s="75" t="s">
        <v>466</v>
      </c>
      <c r="AK8" s="75">
        <v>1</v>
      </c>
      <c r="AL8" s="75" t="s">
        <v>469</v>
      </c>
      <c r="AM8" s="75" t="s">
        <v>470</v>
      </c>
      <c r="AN8" s="75">
        <v>2</v>
      </c>
      <c r="AO8" s="75" t="s">
        <v>480</v>
      </c>
      <c r="AP8" s="75" t="s">
        <v>468</v>
      </c>
      <c r="AQ8" s="75">
        <v>1</v>
      </c>
      <c r="AR8" s="75"/>
      <c r="AS8" s="75"/>
      <c r="AT8" s="75"/>
      <c r="AU8" s="75"/>
      <c r="AV8" s="75"/>
      <c r="AW8" s="75">
        <v>1</v>
      </c>
      <c r="AX8" s="75" t="s">
        <v>692</v>
      </c>
      <c r="AY8" s="75" t="s">
        <v>693</v>
      </c>
      <c r="AZ8" s="75">
        <v>1</v>
      </c>
      <c r="BA8" s="75" t="s">
        <v>692</v>
      </c>
      <c r="BB8" s="75" t="s">
        <v>693</v>
      </c>
      <c r="BC8" s="75">
        <v>2</v>
      </c>
      <c r="BD8" s="75" t="s">
        <v>694</v>
      </c>
      <c r="BE8" s="75" t="s">
        <v>695</v>
      </c>
      <c r="BF8" s="75">
        <v>1</v>
      </c>
      <c r="BG8" s="75" t="s">
        <v>694</v>
      </c>
      <c r="BH8" s="75" t="s">
        <v>695</v>
      </c>
      <c r="BI8" s="75">
        <v>2</v>
      </c>
      <c r="BJ8" s="75" t="s">
        <v>696</v>
      </c>
      <c r="BK8" s="75" t="s">
        <v>697</v>
      </c>
      <c r="BL8" s="75">
        <v>1</v>
      </c>
      <c r="BM8" s="75" t="s">
        <v>696</v>
      </c>
      <c r="BN8" s="75" t="s">
        <v>697</v>
      </c>
      <c r="BO8" s="75">
        <v>2</v>
      </c>
      <c r="BP8" s="75" t="s">
        <v>288</v>
      </c>
      <c r="BQ8" s="75" t="s">
        <v>287</v>
      </c>
      <c r="BR8" s="75">
        <v>3</v>
      </c>
      <c r="BS8" s="75" t="s">
        <v>289</v>
      </c>
      <c r="BT8" s="75" t="s">
        <v>290</v>
      </c>
      <c r="BU8" s="75">
        <v>4</v>
      </c>
      <c r="BV8" s="75" t="s">
        <v>328</v>
      </c>
      <c r="BW8" s="75" t="s">
        <v>326</v>
      </c>
      <c r="BX8" s="75">
        <v>2</v>
      </c>
      <c r="BY8" s="75" t="s">
        <v>366</v>
      </c>
      <c r="BZ8" s="75" t="s">
        <v>365</v>
      </c>
      <c r="CA8" s="75">
        <v>2</v>
      </c>
      <c r="CB8" s="75" t="s">
        <v>403</v>
      </c>
      <c r="CC8" s="75" t="s">
        <v>404</v>
      </c>
      <c r="CD8" s="75">
        <v>1</v>
      </c>
      <c r="CE8" s="75" t="s">
        <v>437</v>
      </c>
      <c r="CF8" s="75" t="s">
        <v>438</v>
      </c>
      <c r="CG8" s="75"/>
      <c r="CH8" s="75">
        <v>1</v>
      </c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64"/>
    </row>
    <row r="9" spans="1:113" ht="36" customHeight="1">
      <c r="A9" s="75">
        <v>4</v>
      </c>
      <c r="B9" s="75" t="s">
        <v>186</v>
      </c>
      <c r="C9" s="78" t="s">
        <v>187</v>
      </c>
      <c r="D9" s="78"/>
      <c r="E9" s="75">
        <v>1</v>
      </c>
      <c r="F9" s="75" t="s">
        <v>186</v>
      </c>
      <c r="G9" s="75" t="s">
        <v>78</v>
      </c>
      <c r="H9" s="75"/>
      <c r="I9" s="75">
        <v>2</v>
      </c>
      <c r="J9" s="75" t="s">
        <v>244</v>
      </c>
      <c r="K9" s="78" t="s">
        <v>242</v>
      </c>
      <c r="L9" s="79"/>
      <c r="M9" s="77">
        <v>1</v>
      </c>
      <c r="N9" s="75" t="s">
        <v>481</v>
      </c>
      <c r="O9" s="75" t="s">
        <v>482</v>
      </c>
      <c r="P9" s="75"/>
      <c r="Q9" s="75">
        <v>1</v>
      </c>
      <c r="R9" s="75" t="s">
        <v>483</v>
      </c>
      <c r="S9" s="75" t="s">
        <v>471</v>
      </c>
      <c r="T9" s="75">
        <v>1</v>
      </c>
      <c r="U9" s="75" t="s">
        <v>481</v>
      </c>
      <c r="V9" s="75" t="s">
        <v>482</v>
      </c>
      <c r="W9" s="75">
        <v>2</v>
      </c>
      <c r="X9" s="75" t="s">
        <v>484</v>
      </c>
      <c r="Y9" s="75" t="s">
        <v>485</v>
      </c>
      <c r="Z9" s="75"/>
      <c r="AA9" s="75"/>
      <c r="AB9" s="75" t="s">
        <v>481</v>
      </c>
      <c r="AC9" s="75" t="s">
        <v>482</v>
      </c>
      <c r="AD9" s="75"/>
      <c r="AE9" s="75">
        <v>3</v>
      </c>
      <c r="AF9" s="75" t="s">
        <v>486</v>
      </c>
      <c r="AG9" s="75" t="s">
        <v>487</v>
      </c>
      <c r="AH9" s="75">
        <v>1</v>
      </c>
      <c r="AI9" s="75" t="s">
        <v>479</v>
      </c>
      <c r="AJ9" s="75" t="s">
        <v>466</v>
      </c>
      <c r="AK9" s="75">
        <v>2</v>
      </c>
      <c r="AL9" s="75" t="s">
        <v>469</v>
      </c>
      <c r="AM9" s="75" t="s">
        <v>470</v>
      </c>
      <c r="AN9" s="75">
        <v>3</v>
      </c>
      <c r="AO9" s="75" t="s">
        <v>488</v>
      </c>
      <c r="AP9" s="75" t="s">
        <v>468</v>
      </c>
      <c r="AQ9" s="75">
        <v>1</v>
      </c>
      <c r="AR9" s="75"/>
      <c r="AS9" s="75"/>
      <c r="AT9" s="75"/>
      <c r="AU9" s="75"/>
      <c r="AV9" s="75"/>
      <c r="AW9" s="75">
        <v>1</v>
      </c>
      <c r="AX9" s="75" t="s">
        <v>698</v>
      </c>
      <c r="AY9" s="75" t="s">
        <v>699</v>
      </c>
      <c r="AZ9" s="75">
        <v>1</v>
      </c>
      <c r="BA9" s="75" t="s">
        <v>698</v>
      </c>
      <c r="BB9" s="75" t="s">
        <v>724</v>
      </c>
      <c r="BC9" s="75">
        <v>2</v>
      </c>
      <c r="BD9" s="75" t="s">
        <v>698</v>
      </c>
      <c r="BE9" s="75" t="s">
        <v>724</v>
      </c>
      <c r="BF9" s="75">
        <v>3</v>
      </c>
      <c r="BG9" s="75" t="s">
        <v>700</v>
      </c>
      <c r="BH9" s="75" t="s">
        <v>701</v>
      </c>
      <c r="BI9" s="75">
        <v>1</v>
      </c>
      <c r="BJ9" s="75" t="s">
        <v>700</v>
      </c>
      <c r="BK9" s="75" t="s">
        <v>724</v>
      </c>
      <c r="BL9" s="75">
        <v>2</v>
      </c>
      <c r="BM9" s="75" t="s">
        <v>700</v>
      </c>
      <c r="BN9" s="75" t="s">
        <v>724</v>
      </c>
      <c r="BO9" s="75">
        <v>3</v>
      </c>
      <c r="BP9" s="75" t="s">
        <v>291</v>
      </c>
      <c r="BQ9" s="75" t="s">
        <v>293</v>
      </c>
      <c r="BR9" s="75">
        <v>1</v>
      </c>
      <c r="BS9" s="75" t="s">
        <v>292</v>
      </c>
      <c r="BT9" s="75" t="s">
        <v>293</v>
      </c>
      <c r="BU9" s="75">
        <v>2</v>
      </c>
      <c r="BV9" s="75" t="s">
        <v>327</v>
      </c>
      <c r="BW9" s="75" t="s">
        <v>330</v>
      </c>
      <c r="BX9" s="75">
        <v>3</v>
      </c>
      <c r="BY9" s="75" t="s">
        <v>367</v>
      </c>
      <c r="BZ9" s="75" t="s">
        <v>365</v>
      </c>
      <c r="CA9" s="75">
        <v>3</v>
      </c>
      <c r="CB9" s="75" t="s">
        <v>405</v>
      </c>
      <c r="CC9" s="75" t="s">
        <v>406</v>
      </c>
      <c r="CD9" s="75">
        <v>2</v>
      </c>
      <c r="CE9" s="75" t="s">
        <v>437</v>
      </c>
      <c r="CF9" s="75" t="s">
        <v>438</v>
      </c>
      <c r="CG9" s="75"/>
      <c r="CH9" s="75">
        <v>2</v>
      </c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64"/>
    </row>
    <row r="10" spans="1:113" ht="33.75" customHeight="1">
      <c r="A10" s="75">
        <v>5</v>
      </c>
      <c r="B10" s="75" t="s">
        <v>3</v>
      </c>
      <c r="C10" s="78" t="s">
        <v>4</v>
      </c>
      <c r="D10" s="78"/>
      <c r="E10" s="75">
        <v>1</v>
      </c>
      <c r="F10" s="75" t="s">
        <v>3</v>
      </c>
      <c r="G10" s="75" t="s">
        <v>78</v>
      </c>
      <c r="H10" s="75"/>
      <c r="I10" s="75">
        <v>2</v>
      </c>
      <c r="J10" s="75" t="s">
        <v>245</v>
      </c>
      <c r="K10" s="78" t="s">
        <v>242</v>
      </c>
      <c r="L10" s="79"/>
      <c r="M10" s="77">
        <v>2</v>
      </c>
      <c r="N10" s="75" t="s">
        <v>489</v>
      </c>
      <c r="O10" s="75" t="s">
        <v>490</v>
      </c>
      <c r="P10" s="75"/>
      <c r="Q10" s="75">
        <v>1</v>
      </c>
      <c r="R10" s="75" t="s">
        <v>491</v>
      </c>
      <c r="S10" s="75" t="s">
        <v>471</v>
      </c>
      <c r="T10" s="75">
        <v>1</v>
      </c>
      <c r="U10" s="75" t="s">
        <v>489</v>
      </c>
      <c r="V10" s="75" t="s">
        <v>490</v>
      </c>
      <c r="W10" s="75">
        <v>2</v>
      </c>
      <c r="X10" s="75" t="s">
        <v>492</v>
      </c>
      <c r="Y10" s="75" t="s">
        <v>493</v>
      </c>
      <c r="Z10" s="75"/>
      <c r="AA10" s="75">
        <v>1</v>
      </c>
      <c r="AB10" s="75" t="s">
        <v>489</v>
      </c>
      <c r="AC10" s="75" t="s">
        <v>490</v>
      </c>
      <c r="AD10" s="75"/>
      <c r="AE10" s="75">
        <v>3</v>
      </c>
      <c r="AF10" s="75" t="s">
        <v>494</v>
      </c>
      <c r="AG10" s="75" t="s">
        <v>495</v>
      </c>
      <c r="AH10" s="75">
        <v>1</v>
      </c>
      <c r="AI10" s="75" t="s">
        <v>496</v>
      </c>
      <c r="AJ10" s="75" t="s">
        <v>466</v>
      </c>
      <c r="AK10" s="75">
        <v>1</v>
      </c>
      <c r="AL10" s="75" t="s">
        <v>497</v>
      </c>
      <c r="AM10" s="75" t="s">
        <v>470</v>
      </c>
      <c r="AN10" s="75">
        <v>1</v>
      </c>
      <c r="AO10" s="75" t="s">
        <v>491</v>
      </c>
      <c r="AP10" s="75" t="s">
        <v>468</v>
      </c>
      <c r="AQ10" s="75">
        <v>2</v>
      </c>
      <c r="AR10" s="75"/>
      <c r="AS10" s="75"/>
      <c r="AT10" s="75"/>
      <c r="AU10" s="75"/>
      <c r="AV10" s="75"/>
      <c r="AW10" s="75">
        <v>1</v>
      </c>
      <c r="AX10" s="75" t="s">
        <v>702</v>
      </c>
      <c r="AY10" s="75" t="s">
        <v>703</v>
      </c>
      <c r="AZ10" s="75">
        <v>1</v>
      </c>
      <c r="BA10" s="75" t="s">
        <v>704</v>
      </c>
      <c r="BB10" s="75" t="s">
        <v>724</v>
      </c>
      <c r="BC10" s="75">
        <v>2</v>
      </c>
      <c r="BD10" s="75" t="s">
        <v>704</v>
      </c>
      <c r="BE10" s="75" t="s">
        <v>724</v>
      </c>
      <c r="BF10" s="75">
        <v>3</v>
      </c>
      <c r="BG10" s="75" t="s">
        <v>705</v>
      </c>
      <c r="BH10" s="75" t="s">
        <v>706</v>
      </c>
      <c r="BI10" s="75">
        <v>1</v>
      </c>
      <c r="BJ10" s="75" t="s">
        <v>705</v>
      </c>
      <c r="BK10" s="75" t="s">
        <v>724</v>
      </c>
      <c r="BL10" s="75">
        <v>2</v>
      </c>
      <c r="BM10" s="75" t="s">
        <v>705</v>
      </c>
      <c r="BN10" s="75" t="s">
        <v>724</v>
      </c>
      <c r="BO10" s="75">
        <v>3</v>
      </c>
      <c r="BP10" s="75" t="s">
        <v>294</v>
      </c>
      <c r="BQ10" s="75" t="s">
        <v>293</v>
      </c>
      <c r="BR10" s="75">
        <v>3</v>
      </c>
      <c r="BS10" s="75" t="s">
        <v>294</v>
      </c>
      <c r="BT10" s="75" t="s">
        <v>293</v>
      </c>
      <c r="BU10" s="75">
        <v>4</v>
      </c>
      <c r="BV10" s="75" t="s">
        <v>331</v>
      </c>
      <c r="BW10" s="75" t="s">
        <v>326</v>
      </c>
      <c r="BX10" s="75">
        <v>1</v>
      </c>
      <c r="BY10" s="75" t="s">
        <v>368</v>
      </c>
      <c r="BZ10" s="75" t="s">
        <v>365</v>
      </c>
      <c r="CA10" s="75">
        <v>4</v>
      </c>
      <c r="CB10" s="75" t="s">
        <v>403</v>
      </c>
      <c r="CC10" s="75" t="s">
        <v>404</v>
      </c>
      <c r="CD10" s="75">
        <v>2</v>
      </c>
      <c r="CE10" s="75" t="s">
        <v>439</v>
      </c>
      <c r="CF10" s="75" t="s">
        <v>440</v>
      </c>
      <c r="CG10" s="75"/>
      <c r="CH10" s="75">
        <v>1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64"/>
    </row>
    <row r="11" spans="1:113" ht="33.950000000000003" customHeight="1">
      <c r="A11" s="75">
        <v>6</v>
      </c>
      <c r="B11" s="75" t="s">
        <v>188</v>
      </c>
      <c r="C11" s="75" t="s">
        <v>189</v>
      </c>
      <c r="D11" s="75"/>
      <c r="E11" s="75">
        <v>1</v>
      </c>
      <c r="F11" s="75" t="s">
        <v>188</v>
      </c>
      <c r="G11" s="75" t="s">
        <v>78</v>
      </c>
      <c r="H11" s="75"/>
      <c r="I11" s="75">
        <v>2</v>
      </c>
      <c r="J11" s="75" t="s">
        <v>252</v>
      </c>
      <c r="K11" s="75" t="s">
        <v>243</v>
      </c>
      <c r="L11" s="75"/>
      <c r="M11" s="75">
        <v>1</v>
      </c>
      <c r="N11" s="75" t="s">
        <v>498</v>
      </c>
      <c r="O11" s="75" t="s">
        <v>499</v>
      </c>
      <c r="P11" s="75"/>
      <c r="Q11" s="75">
        <v>1</v>
      </c>
      <c r="R11" s="75" t="s">
        <v>500</v>
      </c>
      <c r="S11" s="75" t="s">
        <v>471</v>
      </c>
      <c r="T11" s="75">
        <v>1</v>
      </c>
      <c r="U11" s="75" t="s">
        <v>498</v>
      </c>
      <c r="V11" s="75" t="s">
        <v>499</v>
      </c>
      <c r="W11" s="75">
        <v>2</v>
      </c>
      <c r="X11" s="75" t="s">
        <v>501</v>
      </c>
      <c r="Y11" s="75" t="s">
        <v>502</v>
      </c>
      <c r="Z11" s="75"/>
      <c r="AA11" s="75">
        <v>1</v>
      </c>
      <c r="AB11" s="75" t="s">
        <v>498</v>
      </c>
      <c r="AC11" s="75" t="s">
        <v>499</v>
      </c>
      <c r="AD11" s="75"/>
      <c r="AE11" s="75">
        <v>3</v>
      </c>
      <c r="AF11" s="75" t="s">
        <v>503</v>
      </c>
      <c r="AG11" s="75" t="s">
        <v>504</v>
      </c>
      <c r="AH11" s="75">
        <v>1</v>
      </c>
      <c r="AI11" s="75" t="s">
        <v>496</v>
      </c>
      <c r="AJ11" s="75" t="s">
        <v>466</v>
      </c>
      <c r="AK11" s="75">
        <v>2</v>
      </c>
      <c r="AL11" s="75" t="s">
        <v>497</v>
      </c>
      <c r="AM11" s="75" t="s">
        <v>470</v>
      </c>
      <c r="AN11" s="75">
        <v>2</v>
      </c>
      <c r="AO11" s="75" t="s">
        <v>500</v>
      </c>
      <c r="AP11" s="75" t="s">
        <v>468</v>
      </c>
      <c r="AQ11" s="75">
        <v>1</v>
      </c>
      <c r="AR11" s="75"/>
      <c r="AS11" s="75"/>
      <c r="AT11" s="75"/>
      <c r="AU11" s="75"/>
      <c r="AV11" s="75"/>
      <c r="AW11" s="75">
        <v>1</v>
      </c>
      <c r="AX11" s="75" t="s">
        <v>707</v>
      </c>
      <c r="AY11" s="75" t="s">
        <v>708</v>
      </c>
      <c r="AZ11" s="75">
        <v>1</v>
      </c>
      <c r="BA11" s="75" t="s">
        <v>707</v>
      </c>
      <c r="BB11" s="75" t="s">
        <v>724</v>
      </c>
      <c r="BC11" s="75">
        <v>2</v>
      </c>
      <c r="BD11" s="75" t="s">
        <v>709</v>
      </c>
      <c r="BE11" s="75" t="s">
        <v>710</v>
      </c>
      <c r="BF11" s="75">
        <v>1</v>
      </c>
      <c r="BG11" s="75" t="s">
        <v>709</v>
      </c>
      <c r="BH11" s="75" t="s">
        <v>724</v>
      </c>
      <c r="BI11" s="75">
        <v>2</v>
      </c>
      <c r="BJ11" s="75" t="s">
        <v>711</v>
      </c>
      <c r="BK11" s="75" t="s">
        <v>712</v>
      </c>
      <c r="BL11" s="75">
        <v>1</v>
      </c>
      <c r="BM11" s="75" t="s">
        <v>711</v>
      </c>
      <c r="BN11" s="75" t="s">
        <v>724</v>
      </c>
      <c r="BO11" s="75">
        <v>2</v>
      </c>
      <c r="BP11" s="75" t="s">
        <v>295</v>
      </c>
      <c r="BQ11" s="75" t="s">
        <v>296</v>
      </c>
      <c r="BR11" s="75">
        <v>5</v>
      </c>
      <c r="BS11" s="75" t="s">
        <v>295</v>
      </c>
      <c r="BT11" s="75" t="s">
        <v>296</v>
      </c>
      <c r="BU11" s="75">
        <v>6</v>
      </c>
      <c r="BV11" s="75" t="s">
        <v>332</v>
      </c>
      <c r="BW11" s="75" t="s">
        <v>326</v>
      </c>
      <c r="BX11" s="75">
        <v>2</v>
      </c>
      <c r="BY11" s="75" t="s">
        <v>369</v>
      </c>
      <c r="BZ11" s="75" t="s">
        <v>365</v>
      </c>
      <c r="CA11" s="75">
        <v>1</v>
      </c>
      <c r="CB11" s="75" t="s">
        <v>407</v>
      </c>
      <c r="CC11" s="75" t="s">
        <v>408</v>
      </c>
      <c r="CD11" s="75">
        <v>3</v>
      </c>
      <c r="CE11" s="75" t="s">
        <v>439</v>
      </c>
      <c r="CF11" s="75" t="s">
        <v>440</v>
      </c>
      <c r="CG11" s="75"/>
      <c r="CH11" s="75">
        <v>2</v>
      </c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64"/>
    </row>
    <row r="12" spans="1:113" ht="33.950000000000003" customHeight="1">
      <c r="A12" s="75">
        <v>7</v>
      </c>
      <c r="B12" s="75" t="s">
        <v>190</v>
      </c>
      <c r="C12" s="75" t="s">
        <v>191</v>
      </c>
      <c r="D12" s="75"/>
      <c r="E12" s="75">
        <v>1</v>
      </c>
      <c r="F12" s="75" t="s">
        <v>190</v>
      </c>
      <c r="G12" s="75" t="s">
        <v>78</v>
      </c>
      <c r="H12" s="75"/>
      <c r="I12" s="75">
        <v>2</v>
      </c>
      <c r="J12" s="75" t="s">
        <v>246</v>
      </c>
      <c r="K12" s="75" t="s">
        <v>248</v>
      </c>
      <c r="L12" s="75"/>
      <c r="M12" s="77">
        <v>1</v>
      </c>
      <c r="N12" s="75" t="s">
        <v>505</v>
      </c>
      <c r="O12" s="75" t="s">
        <v>506</v>
      </c>
      <c r="P12" s="75"/>
      <c r="Q12" s="75">
        <v>1</v>
      </c>
      <c r="R12" s="75" t="s">
        <v>507</v>
      </c>
      <c r="S12" s="75" t="s">
        <v>471</v>
      </c>
      <c r="T12" s="75">
        <v>1</v>
      </c>
      <c r="U12" s="75" t="s">
        <v>505</v>
      </c>
      <c r="V12" s="75" t="s">
        <v>506</v>
      </c>
      <c r="W12" s="75">
        <v>2</v>
      </c>
      <c r="X12" s="75" t="s">
        <v>508</v>
      </c>
      <c r="Y12" s="75" t="s">
        <v>509</v>
      </c>
      <c r="Z12" s="75"/>
      <c r="AA12" s="75">
        <v>1</v>
      </c>
      <c r="AB12" s="75" t="s">
        <v>505</v>
      </c>
      <c r="AC12" s="75" t="s">
        <v>506</v>
      </c>
      <c r="AD12" s="75"/>
      <c r="AE12" s="75">
        <v>3</v>
      </c>
      <c r="AF12" s="75" t="s">
        <v>510</v>
      </c>
      <c r="AG12" s="75" t="s">
        <v>511</v>
      </c>
      <c r="AH12" s="75">
        <v>1</v>
      </c>
      <c r="AI12" s="75" t="s">
        <v>496</v>
      </c>
      <c r="AJ12" s="75" t="s">
        <v>466</v>
      </c>
      <c r="AK12" s="75">
        <v>3</v>
      </c>
      <c r="AL12" s="75" t="s">
        <v>497</v>
      </c>
      <c r="AM12" s="75" t="s">
        <v>470</v>
      </c>
      <c r="AN12" s="75">
        <v>3</v>
      </c>
      <c r="AO12" s="75" t="s">
        <v>507</v>
      </c>
      <c r="AP12" s="75" t="s">
        <v>468</v>
      </c>
      <c r="AQ12" s="75">
        <v>1</v>
      </c>
      <c r="AR12" s="75"/>
      <c r="AS12" s="75"/>
      <c r="AT12" s="75"/>
      <c r="AU12" s="75"/>
      <c r="AV12" s="75"/>
      <c r="AW12" s="75">
        <v>1</v>
      </c>
      <c r="AX12" s="75" t="s">
        <v>713</v>
      </c>
      <c r="AY12" s="75" t="s">
        <v>714</v>
      </c>
      <c r="AZ12" s="75">
        <v>1</v>
      </c>
      <c r="BA12" s="75" t="s">
        <v>713</v>
      </c>
      <c r="BB12" s="75" t="s">
        <v>714</v>
      </c>
      <c r="BC12" s="75">
        <v>2</v>
      </c>
      <c r="BD12" s="75" t="s">
        <v>713</v>
      </c>
      <c r="BE12" s="75" t="s">
        <v>714</v>
      </c>
      <c r="BF12" s="75">
        <v>3</v>
      </c>
      <c r="BG12" s="75" t="s">
        <v>713</v>
      </c>
      <c r="BH12" s="75" t="s">
        <v>714</v>
      </c>
      <c r="BI12" s="75">
        <v>4</v>
      </c>
      <c r="BJ12" s="75" t="s">
        <v>713</v>
      </c>
      <c r="BK12" s="75" t="s">
        <v>714</v>
      </c>
      <c r="BL12" s="75">
        <v>5</v>
      </c>
      <c r="BM12" s="75" t="s">
        <v>713</v>
      </c>
      <c r="BN12" s="75" t="s">
        <v>714</v>
      </c>
      <c r="BO12" s="75">
        <v>6</v>
      </c>
      <c r="BP12" s="75" t="s">
        <v>297</v>
      </c>
      <c r="BQ12" s="75" t="s">
        <v>298</v>
      </c>
      <c r="BR12" s="75">
        <v>1</v>
      </c>
      <c r="BS12" s="75" t="s">
        <v>297</v>
      </c>
      <c r="BT12" s="75" t="s">
        <v>298</v>
      </c>
      <c r="BU12" s="75">
        <v>2</v>
      </c>
      <c r="BV12" s="75" t="s">
        <v>333</v>
      </c>
      <c r="BW12" s="75" t="s">
        <v>334</v>
      </c>
      <c r="BX12" s="75">
        <v>3</v>
      </c>
      <c r="BY12" s="75" t="s">
        <v>370</v>
      </c>
      <c r="BZ12" s="75" t="s">
        <v>365</v>
      </c>
      <c r="CA12" s="75">
        <v>2</v>
      </c>
      <c r="CB12" s="75" t="s">
        <v>403</v>
      </c>
      <c r="CC12" s="75" t="s">
        <v>404</v>
      </c>
      <c r="CD12" s="75">
        <v>3</v>
      </c>
      <c r="CE12" s="75" t="s">
        <v>441</v>
      </c>
      <c r="CF12" s="75" t="s">
        <v>440</v>
      </c>
      <c r="CG12" s="75"/>
      <c r="CH12" s="75">
        <v>1</v>
      </c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64"/>
    </row>
    <row r="13" spans="1:113" ht="33.950000000000003" customHeight="1">
      <c r="A13" s="75">
        <v>8</v>
      </c>
      <c r="B13" s="75" t="s">
        <v>192</v>
      </c>
      <c r="C13" s="78" t="s">
        <v>193</v>
      </c>
      <c r="D13" s="75"/>
      <c r="E13" s="75">
        <v>1</v>
      </c>
      <c r="F13" s="75" t="s">
        <v>192</v>
      </c>
      <c r="G13" s="75" t="s">
        <v>78</v>
      </c>
      <c r="H13" s="75"/>
      <c r="I13" s="75">
        <v>2</v>
      </c>
      <c r="J13" s="75" t="s">
        <v>247</v>
      </c>
      <c r="K13" s="75" t="s">
        <v>248</v>
      </c>
      <c r="L13" s="75"/>
      <c r="M13" s="77">
        <v>2</v>
      </c>
      <c r="N13" s="75" t="s">
        <v>512</v>
      </c>
      <c r="O13" s="75" t="s">
        <v>513</v>
      </c>
      <c r="P13" s="75"/>
      <c r="Q13" s="75">
        <v>1</v>
      </c>
      <c r="R13" s="75" t="s">
        <v>514</v>
      </c>
      <c r="S13" s="75" t="s">
        <v>471</v>
      </c>
      <c r="T13" s="75">
        <v>1</v>
      </c>
      <c r="U13" s="75" t="s">
        <v>512</v>
      </c>
      <c r="V13" s="75" t="s">
        <v>513</v>
      </c>
      <c r="W13" s="75">
        <v>2</v>
      </c>
      <c r="X13" s="75" t="s">
        <v>515</v>
      </c>
      <c r="Y13" s="75" t="s">
        <v>516</v>
      </c>
      <c r="Z13" s="75"/>
      <c r="AA13" s="75">
        <v>1</v>
      </c>
      <c r="AB13" s="75" t="s">
        <v>512</v>
      </c>
      <c r="AC13" s="75" t="s">
        <v>513</v>
      </c>
      <c r="AD13" s="75"/>
      <c r="AE13" s="75">
        <v>3</v>
      </c>
      <c r="AF13" s="75" t="s">
        <v>517</v>
      </c>
      <c r="AG13" s="75" t="s">
        <v>518</v>
      </c>
      <c r="AH13" s="75">
        <v>1</v>
      </c>
      <c r="AI13" s="75" t="s">
        <v>496</v>
      </c>
      <c r="AJ13" s="75" t="s">
        <v>466</v>
      </c>
      <c r="AK13" s="75">
        <v>4</v>
      </c>
      <c r="AL13" s="75" t="s">
        <v>519</v>
      </c>
      <c r="AM13" s="75" t="s">
        <v>470</v>
      </c>
      <c r="AN13" s="75">
        <v>1</v>
      </c>
      <c r="AO13" s="75" t="s">
        <v>514</v>
      </c>
      <c r="AP13" s="75" t="s">
        <v>468</v>
      </c>
      <c r="AQ13" s="75">
        <v>1</v>
      </c>
      <c r="AR13" s="75"/>
      <c r="AS13" s="75"/>
      <c r="AT13" s="75"/>
      <c r="AU13" s="75"/>
      <c r="AV13" s="75"/>
      <c r="AW13" s="75">
        <v>1</v>
      </c>
      <c r="AX13" s="75" t="s">
        <v>715</v>
      </c>
      <c r="AY13" s="75" t="s">
        <v>716</v>
      </c>
      <c r="AZ13" s="75">
        <v>1</v>
      </c>
      <c r="BA13" s="75" t="s">
        <v>717</v>
      </c>
      <c r="BB13" s="75" t="s">
        <v>718</v>
      </c>
      <c r="BC13" s="75">
        <v>1</v>
      </c>
      <c r="BD13" s="75" t="s">
        <v>717</v>
      </c>
      <c r="BE13" s="75" t="s">
        <v>724</v>
      </c>
      <c r="BF13" s="75">
        <v>2</v>
      </c>
      <c r="BG13" s="75" t="s">
        <v>719</v>
      </c>
      <c r="BH13" s="75" t="s">
        <v>720</v>
      </c>
      <c r="BI13" s="75">
        <v>1</v>
      </c>
      <c r="BJ13" s="75" t="s">
        <v>719</v>
      </c>
      <c r="BK13" s="75" t="s">
        <v>724</v>
      </c>
      <c r="BL13" s="75">
        <v>2</v>
      </c>
      <c r="BM13" s="75" t="s">
        <v>721</v>
      </c>
      <c r="BN13" s="75" t="s">
        <v>720</v>
      </c>
      <c r="BO13" s="75">
        <v>1</v>
      </c>
      <c r="BP13" s="75" t="s">
        <v>138</v>
      </c>
      <c r="BQ13" s="75" t="s">
        <v>296</v>
      </c>
      <c r="BR13" s="75">
        <v>3</v>
      </c>
      <c r="BS13" s="75" t="s">
        <v>138</v>
      </c>
      <c r="BT13" s="75" t="s">
        <v>296</v>
      </c>
      <c r="BU13" s="75">
        <v>4</v>
      </c>
      <c r="BV13" s="75" t="s">
        <v>335</v>
      </c>
      <c r="BW13" s="75" t="s">
        <v>336</v>
      </c>
      <c r="BX13" s="75">
        <v>1</v>
      </c>
      <c r="BY13" s="75" t="s">
        <v>371</v>
      </c>
      <c r="BZ13" s="75" t="s">
        <v>372</v>
      </c>
      <c r="CA13" s="75">
        <v>1</v>
      </c>
      <c r="CB13" s="75" t="s">
        <v>409</v>
      </c>
      <c r="CC13" s="75" t="s">
        <v>410</v>
      </c>
      <c r="CD13" s="75">
        <v>1</v>
      </c>
      <c r="CE13" s="75" t="s">
        <v>442</v>
      </c>
      <c r="CF13" s="75" t="s">
        <v>443</v>
      </c>
      <c r="CG13" s="75"/>
      <c r="CH13" s="75">
        <v>1</v>
      </c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64"/>
    </row>
    <row r="14" spans="1:113" ht="33.950000000000003" customHeight="1">
      <c r="A14" s="75">
        <v>9</v>
      </c>
      <c r="B14" s="75" t="s">
        <v>194</v>
      </c>
      <c r="C14" s="75" t="s">
        <v>195</v>
      </c>
      <c r="D14" s="75"/>
      <c r="E14" s="75">
        <v>1</v>
      </c>
      <c r="F14" s="75" t="s">
        <v>194</v>
      </c>
      <c r="G14" s="75" t="s">
        <v>78</v>
      </c>
      <c r="H14" s="75"/>
      <c r="I14" s="75">
        <v>2</v>
      </c>
      <c r="J14" s="75" t="s">
        <v>282</v>
      </c>
      <c r="K14" s="75" t="s">
        <v>249</v>
      </c>
      <c r="L14" s="75"/>
      <c r="M14" s="77">
        <v>1</v>
      </c>
      <c r="N14" s="75" t="s">
        <v>520</v>
      </c>
      <c r="O14" s="75" t="s">
        <v>521</v>
      </c>
      <c r="P14" s="75"/>
      <c r="Q14" s="75">
        <v>1</v>
      </c>
      <c r="R14" s="75" t="s">
        <v>527</v>
      </c>
      <c r="S14" s="75" t="s">
        <v>471</v>
      </c>
      <c r="T14" s="75">
        <v>1</v>
      </c>
      <c r="U14" s="75" t="s">
        <v>520</v>
      </c>
      <c r="V14" s="75" t="s">
        <v>521</v>
      </c>
      <c r="W14" s="75">
        <v>2</v>
      </c>
      <c r="X14" s="75" t="s">
        <v>522</v>
      </c>
      <c r="Y14" s="75" t="s">
        <v>523</v>
      </c>
      <c r="Z14" s="75"/>
      <c r="AA14" s="75">
        <v>1</v>
      </c>
      <c r="AB14" s="75" t="s">
        <v>520</v>
      </c>
      <c r="AC14" s="75" t="s">
        <v>521</v>
      </c>
      <c r="AD14" s="75"/>
      <c r="AE14" s="75">
        <v>3</v>
      </c>
      <c r="AF14" s="75" t="s">
        <v>524</v>
      </c>
      <c r="AG14" s="75" t="s">
        <v>525</v>
      </c>
      <c r="AH14" s="75">
        <v>1</v>
      </c>
      <c r="AI14" s="75" t="s">
        <v>526</v>
      </c>
      <c r="AJ14" s="75" t="s">
        <v>466</v>
      </c>
      <c r="AK14" s="75">
        <v>1</v>
      </c>
      <c r="AL14" s="75" t="s">
        <v>519</v>
      </c>
      <c r="AM14" s="75" t="s">
        <v>470</v>
      </c>
      <c r="AN14" s="75">
        <v>2</v>
      </c>
      <c r="AO14" s="75" t="s">
        <v>527</v>
      </c>
      <c r="AP14" s="75" t="s">
        <v>468</v>
      </c>
      <c r="AQ14" s="75">
        <v>1</v>
      </c>
      <c r="AR14" s="75"/>
      <c r="AS14" s="75"/>
      <c r="AT14" s="75"/>
      <c r="AU14" s="75"/>
      <c r="AV14" s="75"/>
      <c r="AW14" s="75">
        <v>1</v>
      </c>
      <c r="AX14" s="75" t="s">
        <v>722</v>
      </c>
      <c r="AY14" s="75" t="s">
        <v>723</v>
      </c>
      <c r="AZ14" s="75">
        <v>1</v>
      </c>
      <c r="BA14" s="75" t="s">
        <v>722</v>
      </c>
      <c r="BB14" s="75" t="s">
        <v>723</v>
      </c>
      <c r="BC14" s="75">
        <v>2</v>
      </c>
      <c r="BD14" s="75" t="s">
        <v>722</v>
      </c>
      <c r="BE14" s="75" t="s">
        <v>724</v>
      </c>
      <c r="BF14" s="75">
        <v>3</v>
      </c>
      <c r="BG14" s="75" t="s">
        <v>722</v>
      </c>
      <c r="BH14" s="75" t="s">
        <v>724</v>
      </c>
      <c r="BI14" s="75">
        <v>4</v>
      </c>
      <c r="BJ14" s="75" t="s">
        <v>722</v>
      </c>
      <c r="BK14" s="75" t="s">
        <v>724</v>
      </c>
      <c r="BL14" s="75">
        <v>5</v>
      </c>
      <c r="BM14" s="75" t="s">
        <v>722</v>
      </c>
      <c r="BN14" s="75" t="s">
        <v>724</v>
      </c>
      <c r="BO14" s="75">
        <v>6</v>
      </c>
      <c r="BP14" s="75" t="s">
        <v>299</v>
      </c>
      <c r="BQ14" s="75" t="s">
        <v>300</v>
      </c>
      <c r="BR14" s="75">
        <v>1</v>
      </c>
      <c r="BS14" s="75" t="s">
        <v>299</v>
      </c>
      <c r="BT14" s="75" t="s">
        <v>300</v>
      </c>
      <c r="BU14" s="75">
        <v>2</v>
      </c>
      <c r="BV14" s="75" t="s">
        <v>337</v>
      </c>
      <c r="BW14" s="75" t="s">
        <v>338</v>
      </c>
      <c r="BX14" s="75">
        <v>1</v>
      </c>
      <c r="BY14" s="75" t="s">
        <v>327</v>
      </c>
      <c r="BZ14" s="75" t="s">
        <v>372</v>
      </c>
      <c r="CA14" s="75">
        <v>2</v>
      </c>
      <c r="CB14" s="75" t="s">
        <v>411</v>
      </c>
      <c r="CC14" s="75" t="s">
        <v>412</v>
      </c>
      <c r="CD14" s="75">
        <v>4</v>
      </c>
      <c r="CE14" s="75" t="s">
        <v>442</v>
      </c>
      <c r="CF14" s="75" t="s">
        <v>443</v>
      </c>
      <c r="CG14" s="75"/>
      <c r="CH14" s="75">
        <v>2</v>
      </c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64"/>
    </row>
    <row r="15" spans="1:113" ht="33.950000000000003" customHeight="1">
      <c r="A15" s="75">
        <v>10</v>
      </c>
      <c r="B15" s="75" t="s">
        <v>196</v>
      </c>
      <c r="C15" s="75" t="s">
        <v>197</v>
      </c>
      <c r="D15" s="75"/>
      <c r="E15" s="75">
        <v>1</v>
      </c>
      <c r="F15" s="75" t="s">
        <v>196</v>
      </c>
      <c r="G15" s="75" t="s">
        <v>78</v>
      </c>
      <c r="H15" s="75"/>
      <c r="I15" s="75">
        <v>2</v>
      </c>
      <c r="J15" s="75" t="s">
        <v>283</v>
      </c>
      <c r="K15" s="75" t="s">
        <v>249</v>
      </c>
      <c r="L15" s="75"/>
      <c r="M15" s="77">
        <v>2</v>
      </c>
      <c r="N15" s="75" t="s">
        <v>529</v>
      </c>
      <c r="O15" s="75" t="s">
        <v>528</v>
      </c>
      <c r="P15" s="75"/>
      <c r="Q15" s="75">
        <v>1</v>
      </c>
      <c r="R15" s="75" t="s">
        <v>530</v>
      </c>
      <c r="S15" s="75" t="s">
        <v>471</v>
      </c>
      <c r="T15" s="75">
        <v>1</v>
      </c>
      <c r="U15" s="75" t="s">
        <v>529</v>
      </c>
      <c r="V15" s="75" t="s">
        <v>528</v>
      </c>
      <c r="W15" s="75">
        <v>2</v>
      </c>
      <c r="X15" s="75" t="s">
        <v>531</v>
      </c>
      <c r="Y15" s="75" t="s">
        <v>532</v>
      </c>
      <c r="Z15" s="75"/>
      <c r="AA15" s="75">
        <v>1</v>
      </c>
      <c r="AB15" s="75" t="s">
        <v>529</v>
      </c>
      <c r="AC15" s="75" t="s">
        <v>528</v>
      </c>
      <c r="AD15" s="75"/>
      <c r="AE15" s="75">
        <v>3</v>
      </c>
      <c r="AF15" s="75" t="s">
        <v>533</v>
      </c>
      <c r="AG15" s="75" t="s">
        <v>518</v>
      </c>
      <c r="AH15" s="75">
        <v>1</v>
      </c>
      <c r="AI15" s="75" t="s">
        <v>526</v>
      </c>
      <c r="AJ15" s="75" t="s">
        <v>466</v>
      </c>
      <c r="AK15" s="75">
        <v>2</v>
      </c>
      <c r="AL15" s="75" t="s">
        <v>534</v>
      </c>
      <c r="AM15" s="75" t="s">
        <v>470</v>
      </c>
      <c r="AN15" s="75">
        <v>1</v>
      </c>
      <c r="AO15" s="75" t="s">
        <v>535</v>
      </c>
      <c r="AP15" s="75" t="s">
        <v>468</v>
      </c>
      <c r="AQ15" s="75">
        <v>1</v>
      </c>
      <c r="AR15" s="75"/>
      <c r="AS15" s="75"/>
      <c r="AT15" s="75"/>
      <c r="AU15" s="75"/>
      <c r="AV15" s="75"/>
      <c r="AW15" s="75">
        <v>1</v>
      </c>
      <c r="AX15" s="75" t="s">
        <v>725</v>
      </c>
      <c r="AY15" s="75" t="s">
        <v>697</v>
      </c>
      <c r="AZ15" s="75">
        <v>1</v>
      </c>
      <c r="BA15" s="75" t="s">
        <v>725</v>
      </c>
      <c r="BB15" s="75" t="s">
        <v>724</v>
      </c>
      <c r="BC15" s="75">
        <v>2</v>
      </c>
      <c r="BD15" s="75" t="s">
        <v>726</v>
      </c>
      <c r="BE15" s="75" t="s">
        <v>727</v>
      </c>
      <c r="BF15" s="75">
        <v>1</v>
      </c>
      <c r="BG15" s="75" t="s">
        <v>726</v>
      </c>
      <c r="BH15" s="75" t="s">
        <v>724</v>
      </c>
      <c r="BI15" s="75">
        <v>2</v>
      </c>
      <c r="BJ15" s="75" t="s">
        <v>728</v>
      </c>
      <c r="BK15" s="75" t="s">
        <v>729</v>
      </c>
      <c r="BL15" s="75">
        <v>1</v>
      </c>
      <c r="BM15" s="75" t="s">
        <v>728</v>
      </c>
      <c r="BN15" s="75" t="s">
        <v>724</v>
      </c>
      <c r="BO15" s="75">
        <v>2</v>
      </c>
      <c r="BP15" s="75" t="s">
        <v>301</v>
      </c>
      <c r="BQ15" s="75" t="s">
        <v>302</v>
      </c>
      <c r="BR15" s="75">
        <v>3</v>
      </c>
      <c r="BS15" s="75" t="s">
        <v>138</v>
      </c>
      <c r="BT15" s="75" t="s">
        <v>303</v>
      </c>
      <c r="BU15" s="75">
        <v>4</v>
      </c>
      <c r="BV15" s="75" t="s">
        <v>339</v>
      </c>
      <c r="BW15" s="75" t="s">
        <v>340</v>
      </c>
      <c r="BX15" s="75">
        <v>2</v>
      </c>
      <c r="BY15" s="75" t="s">
        <v>373</v>
      </c>
      <c r="BZ15" s="75" t="s">
        <v>374</v>
      </c>
      <c r="CA15" s="75">
        <v>1</v>
      </c>
      <c r="CB15" s="75" t="s">
        <v>409</v>
      </c>
      <c r="CC15" s="75" t="s">
        <v>410</v>
      </c>
      <c r="CD15" s="75">
        <v>2</v>
      </c>
      <c r="CE15" s="75" t="s">
        <v>437</v>
      </c>
      <c r="CF15" s="75" t="s">
        <v>445</v>
      </c>
      <c r="CG15" s="75"/>
      <c r="CH15" s="75">
        <v>1</v>
      </c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64"/>
    </row>
    <row r="16" spans="1:113" ht="33.950000000000003" customHeight="1">
      <c r="A16" s="75">
        <v>11</v>
      </c>
      <c r="B16" s="75" t="s">
        <v>198</v>
      </c>
      <c r="C16" s="75" t="s">
        <v>199</v>
      </c>
      <c r="D16" s="75"/>
      <c r="E16" s="75">
        <v>1</v>
      </c>
      <c r="F16" s="75" t="s">
        <v>198</v>
      </c>
      <c r="G16" s="75" t="s">
        <v>78</v>
      </c>
      <c r="H16" s="75"/>
      <c r="I16" s="75">
        <v>2</v>
      </c>
      <c r="J16" s="75" t="s">
        <v>250</v>
      </c>
      <c r="K16" s="75" t="s">
        <v>251</v>
      </c>
      <c r="L16" s="75"/>
      <c r="M16" s="75">
        <v>1</v>
      </c>
      <c r="N16" s="75" t="s">
        <v>536</v>
      </c>
      <c r="O16" s="75" t="s">
        <v>537</v>
      </c>
      <c r="P16" s="75"/>
      <c r="Q16" s="75">
        <v>1</v>
      </c>
      <c r="R16" s="75" t="s">
        <v>538</v>
      </c>
      <c r="S16" s="75" t="s">
        <v>471</v>
      </c>
      <c r="T16" s="75">
        <v>1</v>
      </c>
      <c r="U16" s="75" t="s">
        <v>536</v>
      </c>
      <c r="V16" s="75" t="s">
        <v>537</v>
      </c>
      <c r="W16" s="75">
        <v>2</v>
      </c>
      <c r="X16" s="75" t="s">
        <v>522</v>
      </c>
      <c r="Y16" s="75" t="s">
        <v>523</v>
      </c>
      <c r="Z16" s="75"/>
      <c r="AA16" s="75">
        <v>1</v>
      </c>
      <c r="AB16" s="75" t="s">
        <v>536</v>
      </c>
      <c r="AC16" s="75" t="s">
        <v>537</v>
      </c>
      <c r="AD16" s="75"/>
      <c r="AE16" s="75">
        <v>3</v>
      </c>
      <c r="AF16" s="75" t="s">
        <v>539</v>
      </c>
      <c r="AG16" s="75" t="s">
        <v>540</v>
      </c>
      <c r="AH16" s="75">
        <v>1</v>
      </c>
      <c r="AI16" s="75" t="s">
        <v>541</v>
      </c>
      <c r="AJ16" s="75" t="s">
        <v>466</v>
      </c>
      <c r="AK16" s="75">
        <v>1</v>
      </c>
      <c r="AL16" s="75" t="s">
        <v>534</v>
      </c>
      <c r="AM16" s="75" t="s">
        <v>470</v>
      </c>
      <c r="AN16" s="75">
        <v>2</v>
      </c>
      <c r="AO16" s="75" t="s">
        <v>538</v>
      </c>
      <c r="AP16" s="75" t="s">
        <v>468</v>
      </c>
      <c r="AQ16" s="75">
        <v>1</v>
      </c>
      <c r="AR16" s="75"/>
      <c r="AS16" s="75"/>
      <c r="AT16" s="75"/>
      <c r="AU16" s="75"/>
      <c r="AV16" s="75"/>
      <c r="AW16" s="75">
        <v>1</v>
      </c>
      <c r="AX16" s="75" t="s">
        <v>725</v>
      </c>
      <c r="AY16" s="75" t="s">
        <v>697</v>
      </c>
      <c r="AZ16" s="75">
        <v>1</v>
      </c>
      <c r="BA16" s="75" t="s">
        <v>725</v>
      </c>
      <c r="BB16" s="75" t="s">
        <v>724</v>
      </c>
      <c r="BC16" s="75">
        <v>2</v>
      </c>
      <c r="BD16" s="75" t="s">
        <v>730</v>
      </c>
      <c r="BE16" s="75" t="s">
        <v>731</v>
      </c>
      <c r="BF16" s="75">
        <v>1</v>
      </c>
      <c r="BG16" s="75" t="s">
        <v>730</v>
      </c>
      <c r="BH16" s="75" t="s">
        <v>724</v>
      </c>
      <c r="BI16" s="75">
        <v>2</v>
      </c>
      <c r="BJ16" s="75" t="s">
        <v>698</v>
      </c>
      <c r="BK16" s="75" t="s">
        <v>729</v>
      </c>
      <c r="BL16" s="75">
        <v>1</v>
      </c>
      <c r="BM16" s="75" t="s">
        <v>732</v>
      </c>
      <c r="BN16" s="75" t="s">
        <v>724</v>
      </c>
      <c r="BO16" s="75">
        <v>2</v>
      </c>
      <c r="BP16" s="75" t="s">
        <v>304</v>
      </c>
      <c r="BQ16" s="75" t="s">
        <v>305</v>
      </c>
      <c r="BR16" s="75">
        <v>1</v>
      </c>
      <c r="BS16" s="75" t="s">
        <v>304</v>
      </c>
      <c r="BT16" s="75" t="s">
        <v>305</v>
      </c>
      <c r="BU16" s="75">
        <v>2</v>
      </c>
      <c r="BV16" s="75" t="s">
        <v>341</v>
      </c>
      <c r="BW16" s="75" t="s">
        <v>340</v>
      </c>
      <c r="BX16" s="75">
        <v>3</v>
      </c>
      <c r="BY16" s="75" t="s">
        <v>375</v>
      </c>
      <c r="BZ16" s="75" t="s">
        <v>376</v>
      </c>
      <c r="CA16" s="75">
        <v>1</v>
      </c>
      <c r="CB16" s="75" t="s">
        <v>413</v>
      </c>
      <c r="CC16" s="75" t="s">
        <v>414</v>
      </c>
      <c r="CD16" s="75">
        <v>5</v>
      </c>
      <c r="CE16" s="75" t="s">
        <v>437</v>
      </c>
      <c r="CF16" s="75" t="s">
        <v>445</v>
      </c>
      <c r="CG16" s="75"/>
      <c r="CH16" s="75">
        <v>2</v>
      </c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64"/>
    </row>
    <row r="17" spans="1:113" ht="33.950000000000003" customHeight="1">
      <c r="A17" s="75">
        <v>12</v>
      </c>
      <c r="B17" s="75" t="s">
        <v>200</v>
      </c>
      <c r="C17" s="75" t="s">
        <v>201</v>
      </c>
      <c r="D17" s="75"/>
      <c r="E17" s="75">
        <v>1</v>
      </c>
      <c r="F17" s="75" t="s">
        <v>200</v>
      </c>
      <c r="G17" s="75" t="s">
        <v>78</v>
      </c>
      <c r="H17" s="75"/>
      <c r="I17" s="75">
        <v>2</v>
      </c>
      <c r="J17" s="75" t="s">
        <v>257</v>
      </c>
      <c r="K17" s="75" t="s">
        <v>253</v>
      </c>
      <c r="L17" s="75"/>
      <c r="M17" s="75">
        <v>1</v>
      </c>
      <c r="N17" s="75" t="s">
        <v>542</v>
      </c>
      <c r="O17" s="75" t="s">
        <v>543</v>
      </c>
      <c r="P17" s="75"/>
      <c r="Q17" s="75">
        <v>1</v>
      </c>
      <c r="R17" s="75" t="s">
        <v>542</v>
      </c>
      <c r="S17" s="75" t="s">
        <v>543</v>
      </c>
      <c r="T17" s="75">
        <v>1</v>
      </c>
      <c r="U17" s="75" t="s">
        <v>542</v>
      </c>
      <c r="V17" s="75" t="s">
        <v>543</v>
      </c>
      <c r="W17" s="75">
        <v>2</v>
      </c>
      <c r="X17" s="75" t="s">
        <v>542</v>
      </c>
      <c r="Y17" s="75" t="s">
        <v>543</v>
      </c>
      <c r="Z17" s="75"/>
      <c r="AA17" s="75">
        <v>1</v>
      </c>
      <c r="AB17" s="75" t="s">
        <v>542</v>
      </c>
      <c r="AC17" s="75" t="s">
        <v>543</v>
      </c>
      <c r="AD17" s="75"/>
      <c r="AE17" s="75">
        <v>3</v>
      </c>
      <c r="AF17" s="75" t="s">
        <v>542</v>
      </c>
      <c r="AG17" s="75" t="s">
        <v>543</v>
      </c>
      <c r="AH17" s="75">
        <v>1</v>
      </c>
      <c r="AI17" s="75" t="s">
        <v>542</v>
      </c>
      <c r="AJ17" s="75" t="s">
        <v>543</v>
      </c>
      <c r="AK17" s="75">
        <v>1</v>
      </c>
      <c r="AL17" s="75" t="s">
        <v>542</v>
      </c>
      <c r="AM17" s="75" t="s">
        <v>543</v>
      </c>
      <c r="AN17" s="75">
        <v>1</v>
      </c>
      <c r="AO17" s="75" t="s">
        <v>542</v>
      </c>
      <c r="AP17" s="75" t="s">
        <v>543</v>
      </c>
      <c r="AQ17" s="75">
        <v>1</v>
      </c>
      <c r="AR17" s="75"/>
      <c r="AS17" s="75"/>
      <c r="AT17" s="75"/>
      <c r="AU17" s="75"/>
      <c r="AV17" s="75"/>
      <c r="AW17" s="75">
        <v>1</v>
      </c>
      <c r="AX17" s="75" t="s">
        <v>733</v>
      </c>
      <c r="AY17" s="75" t="s">
        <v>734</v>
      </c>
      <c r="AZ17" s="75">
        <v>1</v>
      </c>
      <c r="BA17" s="75" t="s">
        <v>733</v>
      </c>
      <c r="BB17" s="75" t="s">
        <v>734</v>
      </c>
      <c r="BC17" s="75">
        <v>2</v>
      </c>
      <c r="BD17" s="75" t="s">
        <v>733</v>
      </c>
      <c r="BE17" s="75" t="s">
        <v>734</v>
      </c>
      <c r="BF17" s="75">
        <v>3</v>
      </c>
      <c r="BG17" s="75" t="s">
        <v>733</v>
      </c>
      <c r="BH17" s="75" t="s">
        <v>734</v>
      </c>
      <c r="BI17" s="75">
        <v>4</v>
      </c>
      <c r="BJ17" s="75" t="s">
        <v>733</v>
      </c>
      <c r="BK17" s="75" t="s">
        <v>734</v>
      </c>
      <c r="BL17" s="75">
        <v>5</v>
      </c>
      <c r="BM17" s="75" t="s">
        <v>733</v>
      </c>
      <c r="BN17" s="75" t="s">
        <v>734</v>
      </c>
      <c r="BO17" s="75">
        <v>6</v>
      </c>
      <c r="BP17" s="75" t="s">
        <v>304</v>
      </c>
      <c r="BQ17" s="75" t="s">
        <v>305</v>
      </c>
      <c r="BR17" s="75">
        <v>3</v>
      </c>
      <c r="BS17" s="75" t="s">
        <v>304</v>
      </c>
      <c r="BT17" s="75" t="s">
        <v>305</v>
      </c>
      <c r="BU17" s="75">
        <v>4</v>
      </c>
      <c r="BV17" s="75" t="s">
        <v>342</v>
      </c>
      <c r="BW17" s="75" t="s">
        <v>340</v>
      </c>
      <c r="BX17" s="75">
        <v>4</v>
      </c>
      <c r="BY17" s="75" t="s">
        <v>377</v>
      </c>
      <c r="BZ17" s="75" t="s">
        <v>376</v>
      </c>
      <c r="CA17" s="75">
        <v>1</v>
      </c>
      <c r="CB17" s="75" t="s">
        <v>409</v>
      </c>
      <c r="CC17" s="75" t="s">
        <v>410</v>
      </c>
      <c r="CD17" s="75">
        <v>3</v>
      </c>
      <c r="CE17" s="75" t="s">
        <v>439</v>
      </c>
      <c r="CF17" s="75" t="s">
        <v>440</v>
      </c>
      <c r="CG17" s="75"/>
      <c r="CH17" s="75">
        <v>1</v>
      </c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64"/>
    </row>
    <row r="18" spans="1:113" ht="33.950000000000003" customHeight="1">
      <c r="A18" s="75">
        <v>13</v>
      </c>
      <c r="B18" s="75" t="s">
        <v>235</v>
      </c>
      <c r="C18" s="75" t="s">
        <v>237</v>
      </c>
      <c r="D18" s="75"/>
      <c r="E18" s="75">
        <v>1</v>
      </c>
      <c r="F18" s="75" t="s">
        <v>307</v>
      </c>
      <c r="G18" s="75" t="s">
        <v>238</v>
      </c>
      <c r="H18" s="75"/>
      <c r="I18" s="75">
        <v>2</v>
      </c>
      <c r="J18" s="75" t="s">
        <v>254</v>
      </c>
      <c r="K18" s="75" t="s">
        <v>255</v>
      </c>
      <c r="L18" s="75"/>
      <c r="M18" s="75">
        <v>1</v>
      </c>
      <c r="N18" s="75" t="s">
        <v>254</v>
      </c>
      <c r="O18" s="75" t="s">
        <v>559</v>
      </c>
      <c r="P18" s="75"/>
      <c r="Q18" s="75">
        <v>1</v>
      </c>
      <c r="R18" s="75" t="s">
        <v>254</v>
      </c>
      <c r="S18" s="75" t="s">
        <v>559</v>
      </c>
      <c r="T18" s="75">
        <v>1</v>
      </c>
      <c r="U18" s="75" t="s">
        <v>254</v>
      </c>
      <c r="V18" s="75" t="s">
        <v>559</v>
      </c>
      <c r="W18" s="75">
        <v>1</v>
      </c>
      <c r="X18" s="75" t="s">
        <v>254</v>
      </c>
      <c r="Y18" s="75" t="s">
        <v>559</v>
      </c>
      <c r="Z18" s="75"/>
      <c r="AA18" s="75">
        <v>1</v>
      </c>
      <c r="AB18" s="75" t="s">
        <v>254</v>
      </c>
      <c r="AC18" s="75" t="s">
        <v>559</v>
      </c>
      <c r="AD18" s="75"/>
      <c r="AE18" s="75">
        <v>1</v>
      </c>
      <c r="AF18" s="75" t="s">
        <v>254</v>
      </c>
      <c r="AG18" s="75" t="s">
        <v>559</v>
      </c>
      <c r="AH18" s="75">
        <v>1</v>
      </c>
      <c r="AI18" s="75" t="s">
        <v>254</v>
      </c>
      <c r="AJ18" s="75" t="s">
        <v>559</v>
      </c>
      <c r="AK18" s="75">
        <v>1</v>
      </c>
      <c r="AL18" s="75" t="s">
        <v>254</v>
      </c>
      <c r="AM18" s="75" t="s">
        <v>559</v>
      </c>
      <c r="AN18" s="75">
        <v>1</v>
      </c>
      <c r="AO18" s="75" t="s">
        <v>254</v>
      </c>
      <c r="AP18" s="75" t="s">
        <v>559</v>
      </c>
      <c r="AQ18" s="75">
        <v>1</v>
      </c>
      <c r="AR18" s="75"/>
      <c r="AS18" s="75"/>
      <c r="AT18" s="75"/>
      <c r="AU18" s="75"/>
      <c r="AV18" s="75"/>
      <c r="AW18" s="75">
        <v>1</v>
      </c>
      <c r="AX18" s="75" t="s">
        <v>254</v>
      </c>
      <c r="AY18" s="75" t="s">
        <v>735</v>
      </c>
      <c r="AZ18" s="75">
        <v>1</v>
      </c>
      <c r="BA18" s="75" t="s">
        <v>254</v>
      </c>
      <c r="BB18" s="75" t="s">
        <v>735</v>
      </c>
      <c r="BC18" s="75">
        <v>2</v>
      </c>
      <c r="BD18" s="75" t="s">
        <v>307</v>
      </c>
      <c r="BE18" s="75" t="s">
        <v>238</v>
      </c>
      <c r="BF18" s="75">
        <v>1</v>
      </c>
      <c r="BG18" s="75" t="s">
        <v>307</v>
      </c>
      <c r="BH18" s="75" t="s">
        <v>238</v>
      </c>
      <c r="BI18" s="75">
        <v>2</v>
      </c>
      <c r="BJ18" s="75"/>
      <c r="BK18" s="75"/>
      <c r="BL18" s="75"/>
      <c r="BM18" s="75"/>
      <c r="BN18" s="75"/>
      <c r="BO18" s="75"/>
      <c r="BP18" s="75" t="s">
        <v>254</v>
      </c>
      <c r="BQ18" s="75" t="s">
        <v>306</v>
      </c>
      <c r="BR18" s="75">
        <v>1</v>
      </c>
      <c r="BS18" s="75" t="s">
        <v>307</v>
      </c>
      <c r="BT18" s="75" t="s">
        <v>238</v>
      </c>
      <c r="BU18" s="75">
        <v>2</v>
      </c>
      <c r="BV18" s="75" t="s">
        <v>254</v>
      </c>
      <c r="BW18" s="75" t="s">
        <v>343</v>
      </c>
      <c r="BX18" s="75">
        <v>1</v>
      </c>
      <c r="BY18" s="75" t="s">
        <v>254</v>
      </c>
      <c r="BZ18" s="75" t="s">
        <v>378</v>
      </c>
      <c r="CA18" s="75">
        <v>1</v>
      </c>
      <c r="CB18" s="75" t="s">
        <v>254</v>
      </c>
      <c r="CC18" s="75" t="s">
        <v>415</v>
      </c>
      <c r="CD18" s="75">
        <v>1</v>
      </c>
      <c r="CE18" s="75" t="s">
        <v>254</v>
      </c>
      <c r="CF18" s="75" t="s">
        <v>444</v>
      </c>
      <c r="CG18" s="75"/>
      <c r="CH18" s="75">
        <v>1</v>
      </c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64"/>
    </row>
    <row r="19" spans="1:113" ht="33.950000000000003" customHeight="1">
      <c r="A19" s="75">
        <v>14</v>
      </c>
      <c r="B19" s="75" t="s">
        <v>202</v>
      </c>
      <c r="C19" s="75" t="s">
        <v>191</v>
      </c>
      <c r="D19" s="75"/>
      <c r="E19" s="75">
        <v>1</v>
      </c>
      <c r="F19" s="75" t="s">
        <v>202</v>
      </c>
      <c r="G19" s="75" t="s">
        <v>78</v>
      </c>
      <c r="H19" s="75"/>
      <c r="I19" s="75">
        <v>2</v>
      </c>
      <c r="J19" s="75" t="s">
        <v>256</v>
      </c>
      <c r="K19" s="75" t="s">
        <v>253</v>
      </c>
      <c r="L19" s="75"/>
      <c r="M19" s="75">
        <v>2</v>
      </c>
      <c r="N19" s="75" t="s">
        <v>560</v>
      </c>
      <c r="O19" s="75" t="s">
        <v>561</v>
      </c>
      <c r="P19" s="75"/>
      <c r="Q19" s="75">
        <v>1</v>
      </c>
      <c r="R19" s="75" t="s">
        <v>562</v>
      </c>
      <c r="S19" s="75" t="s">
        <v>471</v>
      </c>
      <c r="T19" s="75">
        <v>1</v>
      </c>
      <c r="U19" s="75" t="s">
        <v>560</v>
      </c>
      <c r="V19" s="75" t="s">
        <v>561</v>
      </c>
      <c r="W19" s="75">
        <v>2</v>
      </c>
      <c r="X19" s="75" t="s">
        <v>563</v>
      </c>
      <c r="Y19" s="75" t="s">
        <v>564</v>
      </c>
      <c r="Z19" s="75"/>
      <c r="AA19" s="75">
        <v>1</v>
      </c>
      <c r="AB19" s="75" t="s">
        <v>560</v>
      </c>
      <c r="AC19" s="75" t="s">
        <v>561</v>
      </c>
      <c r="AD19" s="75"/>
      <c r="AE19" s="75">
        <v>3</v>
      </c>
      <c r="AF19" s="75" t="s">
        <v>565</v>
      </c>
      <c r="AG19" s="75" t="s">
        <v>566</v>
      </c>
      <c r="AH19" s="75">
        <v>1</v>
      </c>
      <c r="AI19" s="75" t="s">
        <v>567</v>
      </c>
      <c r="AJ19" s="75" t="s">
        <v>568</v>
      </c>
      <c r="AK19" s="75">
        <v>1</v>
      </c>
      <c r="AL19" s="75" t="s">
        <v>569</v>
      </c>
      <c r="AM19" s="75" t="s">
        <v>470</v>
      </c>
      <c r="AN19" s="75">
        <v>1</v>
      </c>
      <c r="AO19" s="75" t="s">
        <v>562</v>
      </c>
      <c r="AP19" s="75" t="s">
        <v>468</v>
      </c>
      <c r="AQ19" s="75">
        <v>1</v>
      </c>
      <c r="AR19" s="75"/>
      <c r="AS19" s="75"/>
      <c r="AT19" s="75"/>
      <c r="AU19" s="75"/>
      <c r="AV19" s="75"/>
      <c r="AW19" s="75">
        <v>1</v>
      </c>
      <c r="AX19" s="75" t="s">
        <v>736</v>
      </c>
      <c r="AY19" s="75" t="s">
        <v>737</v>
      </c>
      <c r="AZ19" s="75">
        <v>1</v>
      </c>
      <c r="BA19" s="75" t="s">
        <v>736</v>
      </c>
      <c r="BB19" s="75" t="s">
        <v>724</v>
      </c>
      <c r="BC19" s="75">
        <v>2</v>
      </c>
      <c r="BD19" s="75" t="s">
        <v>736</v>
      </c>
      <c r="BE19" s="75" t="s">
        <v>724</v>
      </c>
      <c r="BF19" s="75">
        <v>3</v>
      </c>
      <c r="BG19" s="75" t="s">
        <v>738</v>
      </c>
      <c r="BH19" s="75" t="s">
        <v>739</v>
      </c>
      <c r="BI19" s="75">
        <v>1</v>
      </c>
      <c r="BJ19" s="75" t="s">
        <v>738</v>
      </c>
      <c r="BK19" s="75" t="s">
        <v>724</v>
      </c>
      <c r="BL19" s="75">
        <v>2</v>
      </c>
      <c r="BM19" s="75" t="s">
        <v>738</v>
      </c>
      <c r="BN19" s="75" t="s">
        <v>724</v>
      </c>
      <c r="BO19" s="75">
        <v>3</v>
      </c>
      <c r="BP19" s="75" t="s">
        <v>308</v>
      </c>
      <c r="BQ19" s="75" t="s">
        <v>309</v>
      </c>
      <c r="BR19" s="75">
        <v>1</v>
      </c>
      <c r="BS19" s="75" t="s">
        <v>308</v>
      </c>
      <c r="BT19" s="75" t="s">
        <v>309</v>
      </c>
      <c r="BU19" s="75">
        <v>2</v>
      </c>
      <c r="BV19" s="75" t="s">
        <v>345</v>
      </c>
      <c r="BW19" s="75" t="s">
        <v>334</v>
      </c>
      <c r="BX19" s="75">
        <v>5</v>
      </c>
      <c r="BY19" s="75" t="s">
        <v>379</v>
      </c>
      <c r="BZ19" s="75" t="s">
        <v>376</v>
      </c>
      <c r="CA19" s="75">
        <v>1</v>
      </c>
      <c r="CB19" s="75" t="s">
        <v>413</v>
      </c>
      <c r="CC19" s="75" t="s">
        <v>414</v>
      </c>
      <c r="CD19" s="75">
        <v>6</v>
      </c>
      <c r="CE19" s="75" t="s">
        <v>439</v>
      </c>
      <c r="CF19" s="75" t="s">
        <v>440</v>
      </c>
      <c r="CG19" s="75"/>
      <c r="CH19" s="75">
        <v>2</v>
      </c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64"/>
    </row>
    <row r="20" spans="1:113" ht="33.950000000000003" customHeight="1">
      <c r="A20" s="75">
        <v>15</v>
      </c>
      <c r="B20" s="75" t="s">
        <v>203</v>
      </c>
      <c r="C20" s="75" t="s">
        <v>191</v>
      </c>
      <c r="D20" s="75"/>
      <c r="E20" s="75">
        <v>1</v>
      </c>
      <c r="F20" s="75" t="s">
        <v>203</v>
      </c>
      <c r="G20" s="75" t="s">
        <v>78</v>
      </c>
      <c r="H20" s="75"/>
      <c r="I20" s="75">
        <v>2</v>
      </c>
      <c r="J20" s="75" t="s">
        <v>258</v>
      </c>
      <c r="K20" s="75" t="s">
        <v>260</v>
      </c>
      <c r="L20" s="75"/>
      <c r="M20" s="75">
        <v>1</v>
      </c>
      <c r="N20" s="75" t="s">
        <v>570</v>
      </c>
      <c r="O20" s="75" t="s">
        <v>561</v>
      </c>
      <c r="P20" s="75"/>
      <c r="Q20" s="75">
        <v>1</v>
      </c>
      <c r="R20" s="75" t="s">
        <v>571</v>
      </c>
      <c r="S20" s="75" t="s">
        <v>572</v>
      </c>
      <c r="T20" s="75">
        <v>1</v>
      </c>
      <c r="U20" s="75" t="s">
        <v>570</v>
      </c>
      <c r="V20" s="75" t="s">
        <v>561</v>
      </c>
      <c r="W20" s="75">
        <v>2</v>
      </c>
      <c r="X20" s="75" t="s">
        <v>573</v>
      </c>
      <c r="Y20" s="75" t="s">
        <v>574</v>
      </c>
      <c r="Z20" s="75"/>
      <c r="AA20" s="75">
        <v>1</v>
      </c>
      <c r="AB20" s="75" t="s">
        <v>570</v>
      </c>
      <c r="AC20" s="75" t="s">
        <v>561</v>
      </c>
      <c r="AD20" s="75"/>
      <c r="AE20" s="75">
        <v>3</v>
      </c>
      <c r="AF20" s="75" t="s">
        <v>575</v>
      </c>
      <c r="AG20" s="75" t="s">
        <v>576</v>
      </c>
      <c r="AH20" s="75">
        <v>1</v>
      </c>
      <c r="AI20" s="75" t="s">
        <v>567</v>
      </c>
      <c r="AJ20" s="75" t="s">
        <v>568</v>
      </c>
      <c r="AK20" s="75">
        <v>2</v>
      </c>
      <c r="AL20" s="75" t="s">
        <v>569</v>
      </c>
      <c r="AM20" s="75" t="s">
        <v>470</v>
      </c>
      <c r="AN20" s="75">
        <v>2</v>
      </c>
      <c r="AO20" s="75" t="s">
        <v>571</v>
      </c>
      <c r="AP20" s="75" t="s">
        <v>468</v>
      </c>
      <c r="AQ20" s="75">
        <v>1</v>
      </c>
      <c r="AR20" s="75"/>
      <c r="AS20" s="75"/>
      <c r="AT20" s="75"/>
      <c r="AU20" s="75"/>
      <c r="AV20" s="75"/>
      <c r="AW20" s="75">
        <v>1</v>
      </c>
      <c r="AX20" s="75" t="s">
        <v>740</v>
      </c>
      <c r="AY20" s="75" t="s">
        <v>741</v>
      </c>
      <c r="AZ20" s="75">
        <v>1</v>
      </c>
      <c r="BA20" s="75" t="s">
        <v>740</v>
      </c>
      <c r="BB20" s="75" t="s">
        <v>724</v>
      </c>
      <c r="BC20" s="75">
        <v>2</v>
      </c>
      <c r="BD20" s="75" t="s">
        <v>740</v>
      </c>
      <c r="BE20" s="75" t="s">
        <v>724</v>
      </c>
      <c r="BF20" s="75">
        <v>3</v>
      </c>
      <c r="BG20" s="75" t="s">
        <v>742</v>
      </c>
      <c r="BH20" s="75" t="s">
        <v>743</v>
      </c>
      <c r="BI20" s="75">
        <v>1</v>
      </c>
      <c r="BJ20" s="75" t="s">
        <v>742</v>
      </c>
      <c r="BK20" s="75" t="s">
        <v>743</v>
      </c>
      <c r="BL20" s="75">
        <v>2</v>
      </c>
      <c r="BM20" s="75" t="s">
        <v>742</v>
      </c>
      <c r="BN20" s="75" t="s">
        <v>724</v>
      </c>
      <c r="BO20" s="75">
        <v>3</v>
      </c>
      <c r="BP20" s="75" t="s">
        <v>308</v>
      </c>
      <c r="BQ20" s="75" t="s">
        <v>309</v>
      </c>
      <c r="BR20" s="75">
        <v>3</v>
      </c>
      <c r="BS20" s="75" t="s">
        <v>308</v>
      </c>
      <c r="BT20" s="75" t="s">
        <v>309</v>
      </c>
      <c r="BU20" s="75">
        <v>4</v>
      </c>
      <c r="BV20" s="75" t="s">
        <v>346</v>
      </c>
      <c r="BW20" s="75" t="s">
        <v>347</v>
      </c>
      <c r="BX20" s="75">
        <v>1</v>
      </c>
      <c r="BY20" s="75" t="s">
        <v>380</v>
      </c>
      <c r="BZ20" s="75" t="s">
        <v>376</v>
      </c>
      <c r="CA20" s="75">
        <v>1</v>
      </c>
      <c r="CB20" s="75" t="s">
        <v>416</v>
      </c>
      <c r="CC20" s="75" t="s">
        <v>417</v>
      </c>
      <c r="CD20" s="75">
        <v>1</v>
      </c>
      <c r="CE20" s="75" t="s">
        <v>446</v>
      </c>
      <c r="CF20" s="75" t="s">
        <v>447</v>
      </c>
      <c r="CG20" s="75"/>
      <c r="CH20" s="75">
        <v>1</v>
      </c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64"/>
    </row>
    <row r="21" spans="1:113" ht="33.950000000000003" customHeight="1">
      <c r="A21" s="75">
        <v>16</v>
      </c>
      <c r="B21" s="75" t="s">
        <v>204</v>
      </c>
      <c r="C21" s="75" t="s">
        <v>205</v>
      </c>
      <c r="D21" s="75"/>
      <c r="E21" s="75">
        <v>1</v>
      </c>
      <c r="F21" s="75" t="s">
        <v>204</v>
      </c>
      <c r="G21" s="75" t="s">
        <v>78</v>
      </c>
      <c r="H21" s="75"/>
      <c r="I21" s="75">
        <v>2</v>
      </c>
      <c r="J21" s="75" t="s">
        <v>259</v>
      </c>
      <c r="K21" s="75" t="s">
        <v>260</v>
      </c>
      <c r="L21" s="75"/>
      <c r="M21" s="75">
        <v>2</v>
      </c>
      <c r="N21" s="75" t="s">
        <v>577</v>
      </c>
      <c r="O21" s="75" t="s">
        <v>578</v>
      </c>
      <c r="P21" s="75"/>
      <c r="Q21" s="75">
        <v>1</v>
      </c>
      <c r="R21" s="75" t="s">
        <v>579</v>
      </c>
      <c r="S21" s="75" t="s">
        <v>572</v>
      </c>
      <c r="T21" s="75">
        <v>1</v>
      </c>
      <c r="U21" s="75" t="s">
        <v>577</v>
      </c>
      <c r="V21" s="75" t="s">
        <v>578</v>
      </c>
      <c r="W21" s="75">
        <v>2</v>
      </c>
      <c r="X21" s="75" t="s">
        <v>580</v>
      </c>
      <c r="Y21" s="75" t="s">
        <v>581</v>
      </c>
      <c r="Z21" s="75"/>
      <c r="AA21" s="75">
        <v>1</v>
      </c>
      <c r="AB21" s="75" t="s">
        <v>577</v>
      </c>
      <c r="AC21" s="75" t="s">
        <v>578</v>
      </c>
      <c r="AD21" s="75"/>
      <c r="AE21" s="75">
        <v>3</v>
      </c>
      <c r="AF21" s="75" t="s">
        <v>582</v>
      </c>
      <c r="AG21" s="75" t="s">
        <v>583</v>
      </c>
      <c r="AH21" s="75">
        <v>1</v>
      </c>
      <c r="AI21" s="75" t="s">
        <v>567</v>
      </c>
      <c r="AJ21" s="75" t="s">
        <v>568</v>
      </c>
      <c r="AK21" s="75">
        <v>3</v>
      </c>
      <c r="AL21" s="75" t="s">
        <v>569</v>
      </c>
      <c r="AM21" s="75" t="s">
        <v>470</v>
      </c>
      <c r="AN21" s="75">
        <v>3</v>
      </c>
      <c r="AO21" s="75" t="s">
        <v>579</v>
      </c>
      <c r="AP21" s="75" t="s">
        <v>468</v>
      </c>
      <c r="AQ21" s="75">
        <v>1</v>
      </c>
      <c r="AR21" s="75"/>
      <c r="AS21" s="75"/>
      <c r="AT21" s="75"/>
      <c r="AU21" s="75"/>
      <c r="AV21" s="75"/>
      <c r="AW21" s="75">
        <v>1</v>
      </c>
      <c r="AX21" s="75" t="s">
        <v>744</v>
      </c>
      <c r="AY21" s="75" t="s">
        <v>745</v>
      </c>
      <c r="AZ21" s="75">
        <v>1</v>
      </c>
      <c r="BA21" s="75" t="s">
        <v>744</v>
      </c>
      <c r="BB21" s="75" t="s">
        <v>724</v>
      </c>
      <c r="BC21" s="75">
        <v>2</v>
      </c>
      <c r="BD21" s="75" t="s">
        <v>744</v>
      </c>
      <c r="BE21" s="75" t="s">
        <v>724</v>
      </c>
      <c r="BF21" s="75">
        <v>3</v>
      </c>
      <c r="BG21" s="75" t="s">
        <v>746</v>
      </c>
      <c r="BH21" s="75" t="s">
        <v>747</v>
      </c>
      <c r="BI21" s="75">
        <v>1</v>
      </c>
      <c r="BJ21" s="75" t="s">
        <v>746</v>
      </c>
      <c r="BK21" s="75" t="s">
        <v>747</v>
      </c>
      <c r="BL21" s="75">
        <v>2</v>
      </c>
      <c r="BM21" s="75" t="s">
        <v>746</v>
      </c>
      <c r="BN21" s="75" t="s">
        <v>747</v>
      </c>
      <c r="BO21" s="75">
        <v>3</v>
      </c>
      <c r="BP21" s="75" t="s">
        <v>289</v>
      </c>
      <c r="BQ21" s="75" t="s">
        <v>309</v>
      </c>
      <c r="BR21" s="75">
        <v>5</v>
      </c>
      <c r="BS21" s="75" t="s">
        <v>289</v>
      </c>
      <c r="BT21" s="75" t="s">
        <v>309</v>
      </c>
      <c r="BU21" s="75">
        <v>6</v>
      </c>
      <c r="BV21" s="75" t="s">
        <v>348</v>
      </c>
      <c r="BW21" s="75" t="s">
        <v>347</v>
      </c>
      <c r="BX21" s="75">
        <v>2</v>
      </c>
      <c r="BY21" s="75" t="s">
        <v>380</v>
      </c>
      <c r="BZ21" s="75" t="s">
        <v>376</v>
      </c>
      <c r="CA21" s="75">
        <v>2</v>
      </c>
      <c r="CB21" s="75" t="s">
        <v>418</v>
      </c>
      <c r="CC21" s="75" t="s">
        <v>419</v>
      </c>
      <c r="CD21" s="75">
        <v>7</v>
      </c>
      <c r="CE21" s="75" t="s">
        <v>448</v>
      </c>
      <c r="CF21" s="75" t="s">
        <v>445</v>
      </c>
      <c r="CG21" s="75"/>
      <c r="CH21" s="75">
        <v>1</v>
      </c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64"/>
    </row>
    <row r="22" spans="1:113" ht="33.950000000000003" customHeight="1">
      <c r="A22" s="75">
        <v>17</v>
      </c>
      <c r="B22" s="75" t="s">
        <v>206</v>
      </c>
      <c r="C22" s="75" t="s">
        <v>207</v>
      </c>
      <c r="D22" s="75"/>
      <c r="E22" s="75">
        <v>1</v>
      </c>
      <c r="F22" s="75" t="s">
        <v>206</v>
      </c>
      <c r="G22" s="75" t="s">
        <v>78</v>
      </c>
      <c r="H22" s="75"/>
      <c r="I22" s="75">
        <v>2</v>
      </c>
      <c r="J22" s="75" t="s">
        <v>214</v>
      </c>
      <c r="K22" s="75" t="s">
        <v>261</v>
      </c>
      <c r="L22" s="75"/>
      <c r="M22" s="75">
        <v>1</v>
      </c>
      <c r="N22" s="75" t="s">
        <v>584</v>
      </c>
      <c r="O22" s="75" t="s">
        <v>585</v>
      </c>
      <c r="P22" s="75"/>
      <c r="Q22" s="75">
        <v>1</v>
      </c>
      <c r="R22" s="75" t="s">
        <v>604</v>
      </c>
      <c r="S22" s="75" t="s">
        <v>586</v>
      </c>
      <c r="T22" s="75">
        <v>1</v>
      </c>
      <c r="U22" s="75" t="s">
        <v>584</v>
      </c>
      <c r="V22" s="75" t="s">
        <v>585</v>
      </c>
      <c r="W22" s="75">
        <v>2</v>
      </c>
      <c r="X22" s="75" t="s">
        <v>587</v>
      </c>
      <c r="Y22" s="75" t="s">
        <v>588</v>
      </c>
      <c r="Z22" s="75"/>
      <c r="AA22" s="75">
        <v>1</v>
      </c>
      <c r="AB22" s="75" t="s">
        <v>584</v>
      </c>
      <c r="AC22" s="75" t="s">
        <v>585</v>
      </c>
      <c r="AD22" s="75"/>
      <c r="AE22" s="75">
        <v>3</v>
      </c>
      <c r="AF22" s="75" t="s">
        <v>589</v>
      </c>
      <c r="AG22" s="75" t="s">
        <v>590</v>
      </c>
      <c r="AH22" s="75">
        <v>1</v>
      </c>
      <c r="AI22" s="75" t="s">
        <v>591</v>
      </c>
      <c r="AJ22" s="75" t="s">
        <v>568</v>
      </c>
      <c r="AK22" s="75">
        <v>1</v>
      </c>
      <c r="AL22" s="75" t="s">
        <v>592</v>
      </c>
      <c r="AM22" s="75" t="s">
        <v>470</v>
      </c>
      <c r="AN22" s="75">
        <v>1</v>
      </c>
      <c r="AO22" s="75" t="s">
        <v>593</v>
      </c>
      <c r="AP22" s="75" t="s">
        <v>468</v>
      </c>
      <c r="AQ22" s="75">
        <v>1</v>
      </c>
      <c r="AR22" s="75"/>
      <c r="AS22" s="75"/>
      <c r="AT22" s="75"/>
      <c r="AU22" s="75"/>
      <c r="AV22" s="75"/>
      <c r="AW22" s="75">
        <v>1</v>
      </c>
      <c r="AX22" s="75" t="s">
        <v>748</v>
      </c>
      <c r="AY22" s="75" t="s">
        <v>749</v>
      </c>
      <c r="AZ22" s="75">
        <v>1</v>
      </c>
      <c r="BA22" s="75" t="s">
        <v>748</v>
      </c>
      <c r="BB22" s="75" t="s">
        <v>724</v>
      </c>
      <c r="BC22" s="75">
        <v>2</v>
      </c>
      <c r="BD22" s="75" t="s">
        <v>750</v>
      </c>
      <c r="BE22" s="75" t="s">
        <v>751</v>
      </c>
      <c r="BF22" s="75">
        <v>1</v>
      </c>
      <c r="BG22" s="75" t="s">
        <v>750</v>
      </c>
      <c r="BH22" s="75" t="s">
        <v>747</v>
      </c>
      <c r="BI22" s="75">
        <v>2</v>
      </c>
      <c r="BJ22" s="75" t="s">
        <v>707</v>
      </c>
      <c r="BK22" s="75" t="s">
        <v>752</v>
      </c>
      <c r="BL22" s="75">
        <v>1</v>
      </c>
      <c r="BM22" s="75" t="s">
        <v>707</v>
      </c>
      <c r="BN22" s="75" t="s">
        <v>752</v>
      </c>
      <c r="BO22" s="75">
        <v>2</v>
      </c>
      <c r="BP22" s="75" t="s">
        <v>310</v>
      </c>
      <c r="BQ22" s="75" t="s">
        <v>309</v>
      </c>
      <c r="BR22" s="75">
        <v>1</v>
      </c>
      <c r="BS22" s="75" t="s">
        <v>310</v>
      </c>
      <c r="BT22" s="75" t="s">
        <v>309</v>
      </c>
      <c r="BU22" s="75">
        <v>2</v>
      </c>
      <c r="BV22" s="75" t="s">
        <v>349</v>
      </c>
      <c r="BW22" s="75" t="s">
        <v>347</v>
      </c>
      <c r="BX22" s="75">
        <v>3</v>
      </c>
      <c r="BY22" s="75" t="s">
        <v>379</v>
      </c>
      <c r="BZ22" s="75" t="s">
        <v>381</v>
      </c>
      <c r="CA22" s="75">
        <v>1</v>
      </c>
      <c r="CB22" s="75" t="s">
        <v>416</v>
      </c>
      <c r="CC22" s="75" t="s">
        <v>417</v>
      </c>
      <c r="CD22" s="75">
        <v>2</v>
      </c>
      <c r="CE22" s="75" t="s">
        <v>448</v>
      </c>
      <c r="CF22" s="75" t="s">
        <v>445</v>
      </c>
      <c r="CG22" s="75"/>
      <c r="CH22" s="75">
        <v>2</v>
      </c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64"/>
    </row>
    <row r="23" spans="1:113" ht="33.950000000000003" customHeight="1">
      <c r="A23" s="75">
        <v>18</v>
      </c>
      <c r="B23" s="75" t="s">
        <v>208</v>
      </c>
      <c r="C23" s="75" t="s">
        <v>209</v>
      </c>
      <c r="D23" s="75"/>
      <c r="E23" s="75">
        <v>1</v>
      </c>
      <c r="F23" s="75" t="s">
        <v>208</v>
      </c>
      <c r="G23" s="75" t="s">
        <v>78</v>
      </c>
      <c r="H23" s="75"/>
      <c r="I23" s="75">
        <v>2</v>
      </c>
      <c r="J23" s="75" t="s">
        <v>265</v>
      </c>
      <c r="K23" s="75" t="s">
        <v>262</v>
      </c>
      <c r="L23" s="75"/>
      <c r="M23" s="75">
        <v>1</v>
      </c>
      <c r="N23" s="75" t="s">
        <v>594</v>
      </c>
      <c r="O23" s="75" t="s">
        <v>585</v>
      </c>
      <c r="P23" s="75"/>
      <c r="Q23" s="75">
        <v>1</v>
      </c>
      <c r="R23" s="75" t="s">
        <v>595</v>
      </c>
      <c r="S23" s="75" t="s">
        <v>596</v>
      </c>
      <c r="T23" s="75">
        <v>1</v>
      </c>
      <c r="U23" s="75" t="s">
        <v>594</v>
      </c>
      <c r="V23" s="75" t="s">
        <v>585</v>
      </c>
      <c r="W23" s="75">
        <v>2</v>
      </c>
      <c r="X23" s="75" t="s">
        <v>597</v>
      </c>
      <c r="Y23" s="75" t="s">
        <v>598</v>
      </c>
      <c r="Z23" s="75"/>
      <c r="AA23" s="75">
        <v>1</v>
      </c>
      <c r="AB23" s="75" t="s">
        <v>594</v>
      </c>
      <c r="AC23" s="75" t="s">
        <v>585</v>
      </c>
      <c r="AD23" s="75"/>
      <c r="AE23" s="75">
        <v>3</v>
      </c>
      <c r="AF23" s="75" t="s">
        <v>599</v>
      </c>
      <c r="AG23" s="75" t="s">
        <v>600</v>
      </c>
      <c r="AH23" s="75">
        <v>1</v>
      </c>
      <c r="AI23" s="75" t="s">
        <v>591</v>
      </c>
      <c r="AJ23" s="75" t="s">
        <v>568</v>
      </c>
      <c r="AK23" s="75">
        <v>2</v>
      </c>
      <c r="AL23" s="75" t="s">
        <v>592</v>
      </c>
      <c r="AM23" s="75" t="s">
        <v>470</v>
      </c>
      <c r="AN23" s="75">
        <v>2</v>
      </c>
      <c r="AO23" s="75" t="s">
        <v>595</v>
      </c>
      <c r="AP23" s="75" t="s">
        <v>468</v>
      </c>
      <c r="AQ23" s="75">
        <v>1</v>
      </c>
      <c r="AR23" s="75"/>
      <c r="AS23" s="75"/>
      <c r="AT23" s="75"/>
      <c r="AU23" s="75"/>
      <c r="AV23" s="75"/>
      <c r="AW23" s="75">
        <v>1</v>
      </c>
      <c r="AX23" s="75" t="s">
        <v>753</v>
      </c>
      <c r="AY23" s="75" t="s">
        <v>754</v>
      </c>
      <c r="AZ23" s="75">
        <v>1</v>
      </c>
      <c r="BA23" s="75" t="s">
        <v>753</v>
      </c>
      <c r="BB23" s="75" t="s">
        <v>724</v>
      </c>
      <c r="BC23" s="75">
        <v>2</v>
      </c>
      <c r="BD23" s="75" t="s">
        <v>753</v>
      </c>
      <c r="BE23" s="75" t="s">
        <v>751</v>
      </c>
      <c r="BF23" s="75">
        <v>3</v>
      </c>
      <c r="BG23" s="75" t="s">
        <v>755</v>
      </c>
      <c r="BH23" s="75" t="s">
        <v>756</v>
      </c>
      <c r="BI23" s="75">
        <v>1</v>
      </c>
      <c r="BJ23" s="75" t="s">
        <v>755</v>
      </c>
      <c r="BK23" s="75" t="s">
        <v>747</v>
      </c>
      <c r="BL23" s="75">
        <v>2</v>
      </c>
      <c r="BM23" s="75" t="s">
        <v>755</v>
      </c>
      <c r="BN23" s="75" t="s">
        <v>747</v>
      </c>
      <c r="BO23" s="75">
        <v>3</v>
      </c>
      <c r="BP23" s="75" t="s">
        <v>310</v>
      </c>
      <c r="BQ23" s="75" t="s">
        <v>309</v>
      </c>
      <c r="BR23" s="75">
        <v>3</v>
      </c>
      <c r="BS23" s="75" t="s">
        <v>310</v>
      </c>
      <c r="BT23" s="75" t="s">
        <v>309</v>
      </c>
      <c r="BU23" s="75">
        <v>4</v>
      </c>
      <c r="BV23" s="75" t="s">
        <v>350</v>
      </c>
      <c r="BW23" s="75" t="s">
        <v>334</v>
      </c>
      <c r="BX23" s="75">
        <v>4</v>
      </c>
      <c r="BY23" s="75" t="s">
        <v>382</v>
      </c>
      <c r="BZ23" s="75" t="s">
        <v>376</v>
      </c>
      <c r="CA23" s="75">
        <v>1</v>
      </c>
      <c r="CB23" s="75" t="s">
        <v>420</v>
      </c>
      <c r="CC23" s="75" t="s">
        <v>421</v>
      </c>
      <c r="CD23" s="75">
        <v>8</v>
      </c>
      <c r="CE23" s="75" t="s">
        <v>449</v>
      </c>
      <c r="CF23" s="75" t="s">
        <v>445</v>
      </c>
      <c r="CG23" s="75"/>
      <c r="CH23" s="75">
        <v>1</v>
      </c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64"/>
    </row>
    <row r="24" spans="1:113" ht="33.950000000000003" customHeight="1">
      <c r="A24" s="75">
        <v>19</v>
      </c>
      <c r="B24" s="75" t="s">
        <v>210</v>
      </c>
      <c r="C24" s="75" t="s">
        <v>211</v>
      </c>
      <c r="D24" s="75"/>
      <c r="E24" s="75">
        <v>1</v>
      </c>
      <c r="F24" s="75" t="s">
        <v>210</v>
      </c>
      <c r="G24" s="75" t="s">
        <v>78</v>
      </c>
      <c r="H24" s="75"/>
      <c r="I24" s="75">
        <v>2</v>
      </c>
      <c r="J24" s="75" t="s">
        <v>266</v>
      </c>
      <c r="K24" s="75" t="s">
        <v>262</v>
      </c>
      <c r="L24" s="75"/>
      <c r="M24" s="75">
        <v>2</v>
      </c>
      <c r="N24" s="75" t="s">
        <v>602</v>
      </c>
      <c r="O24" s="75" t="s">
        <v>603</v>
      </c>
      <c r="P24" s="75"/>
      <c r="Q24" s="75">
        <v>1</v>
      </c>
      <c r="R24" s="75" t="s">
        <v>601</v>
      </c>
      <c r="S24" s="75" t="s">
        <v>471</v>
      </c>
      <c r="T24" s="75">
        <v>1</v>
      </c>
      <c r="U24" s="75" t="s">
        <v>602</v>
      </c>
      <c r="V24" s="75" t="s">
        <v>603</v>
      </c>
      <c r="W24" s="75">
        <v>2</v>
      </c>
      <c r="X24" s="75" t="s">
        <v>605</v>
      </c>
      <c r="Y24" s="75" t="s">
        <v>606</v>
      </c>
      <c r="Z24" s="75"/>
      <c r="AA24" s="75">
        <v>1</v>
      </c>
      <c r="AB24" s="75" t="s">
        <v>602</v>
      </c>
      <c r="AC24" s="75" t="s">
        <v>603</v>
      </c>
      <c r="AD24" s="75"/>
      <c r="AE24" s="75">
        <v>3</v>
      </c>
      <c r="AF24" s="75" t="s">
        <v>607</v>
      </c>
      <c r="AG24" s="75" t="s">
        <v>608</v>
      </c>
      <c r="AH24" s="75">
        <v>1</v>
      </c>
      <c r="AI24" s="75" t="s">
        <v>609</v>
      </c>
      <c r="AJ24" s="75" t="s">
        <v>568</v>
      </c>
      <c r="AK24" s="75">
        <v>1</v>
      </c>
      <c r="AL24" s="75" t="s">
        <v>592</v>
      </c>
      <c r="AM24" s="75" t="s">
        <v>470</v>
      </c>
      <c r="AN24" s="75">
        <v>3</v>
      </c>
      <c r="AO24" s="75" t="s">
        <v>593</v>
      </c>
      <c r="AP24" s="75" t="s">
        <v>468</v>
      </c>
      <c r="AQ24" s="75">
        <v>1</v>
      </c>
      <c r="AR24" s="75"/>
      <c r="AS24" s="75"/>
      <c r="AT24" s="75"/>
      <c r="AU24" s="75"/>
      <c r="AV24" s="75"/>
      <c r="AW24" s="75">
        <v>1</v>
      </c>
      <c r="AX24" s="75" t="s">
        <v>757</v>
      </c>
      <c r="AY24" s="75" t="s">
        <v>718</v>
      </c>
      <c r="AZ24" s="75">
        <v>1</v>
      </c>
      <c r="BA24" s="75" t="s">
        <v>757</v>
      </c>
      <c r="BB24" s="75" t="s">
        <v>724</v>
      </c>
      <c r="BC24" s="75">
        <v>2</v>
      </c>
      <c r="BD24" s="75" t="s">
        <v>757</v>
      </c>
      <c r="BE24" s="75" t="s">
        <v>724</v>
      </c>
      <c r="BF24" s="75">
        <v>3</v>
      </c>
      <c r="BG24" s="75" t="s">
        <v>758</v>
      </c>
      <c r="BH24" s="75" t="s">
        <v>759</v>
      </c>
      <c r="BI24" s="75">
        <v>1</v>
      </c>
      <c r="BJ24" s="75" t="s">
        <v>758</v>
      </c>
      <c r="BK24" s="75" t="s">
        <v>747</v>
      </c>
      <c r="BL24" s="75">
        <v>2</v>
      </c>
      <c r="BM24" s="75" t="s">
        <v>758</v>
      </c>
      <c r="BN24" s="75" t="s">
        <v>747</v>
      </c>
      <c r="BO24" s="75">
        <v>3</v>
      </c>
      <c r="BP24" s="75" t="s">
        <v>289</v>
      </c>
      <c r="BQ24" s="75" t="s">
        <v>309</v>
      </c>
      <c r="BR24" s="75">
        <v>5</v>
      </c>
      <c r="BS24" s="75" t="s">
        <v>289</v>
      </c>
      <c r="BT24" s="75" t="s">
        <v>309</v>
      </c>
      <c r="BU24" s="75">
        <v>6</v>
      </c>
      <c r="BV24" s="75" t="s">
        <v>351</v>
      </c>
      <c r="BW24" s="75" t="s">
        <v>347</v>
      </c>
      <c r="BX24" s="75">
        <v>1</v>
      </c>
      <c r="BY24" s="75" t="s">
        <v>383</v>
      </c>
      <c r="BZ24" s="75" t="s">
        <v>376</v>
      </c>
      <c r="CA24" s="75">
        <v>2</v>
      </c>
      <c r="CB24" s="75" t="s">
        <v>416</v>
      </c>
      <c r="CC24" s="75" t="s">
        <v>417</v>
      </c>
      <c r="CD24" s="75">
        <v>3</v>
      </c>
      <c r="CE24" s="75" t="s">
        <v>449</v>
      </c>
      <c r="CF24" s="75" t="s">
        <v>445</v>
      </c>
      <c r="CG24" s="75"/>
      <c r="CH24" s="75">
        <v>2</v>
      </c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64"/>
    </row>
    <row r="25" spans="1:113" ht="33.950000000000003" customHeight="1">
      <c r="A25" s="75">
        <v>20</v>
      </c>
      <c r="B25" s="75" t="s">
        <v>212</v>
      </c>
      <c r="C25" s="75" t="s">
        <v>213</v>
      </c>
      <c r="D25" s="75"/>
      <c r="E25" s="75">
        <v>1</v>
      </c>
      <c r="F25" s="75" t="s">
        <v>212</v>
      </c>
      <c r="G25" s="75" t="s">
        <v>78</v>
      </c>
      <c r="H25" s="75"/>
      <c r="I25" s="75">
        <v>2</v>
      </c>
      <c r="J25" s="75" t="s">
        <v>263</v>
      </c>
      <c r="K25" s="75" t="s">
        <v>267</v>
      </c>
      <c r="L25" s="75"/>
      <c r="M25" s="75">
        <v>1</v>
      </c>
      <c r="N25" s="75" t="s">
        <v>610</v>
      </c>
      <c r="O25" s="75" t="s">
        <v>611</v>
      </c>
      <c r="P25" s="75"/>
      <c r="Q25" s="75">
        <v>1</v>
      </c>
      <c r="R25" s="75" t="s">
        <v>612</v>
      </c>
      <c r="S25" s="75" t="s">
        <v>471</v>
      </c>
      <c r="T25" s="75">
        <v>1</v>
      </c>
      <c r="U25" s="75" t="s">
        <v>610</v>
      </c>
      <c r="V25" s="75" t="s">
        <v>611</v>
      </c>
      <c r="W25" s="75">
        <v>2</v>
      </c>
      <c r="X25" s="75" t="s">
        <v>614</v>
      </c>
      <c r="Y25" s="75" t="s">
        <v>613</v>
      </c>
      <c r="Z25" s="75"/>
      <c r="AA25" s="75">
        <v>1</v>
      </c>
      <c r="AB25" s="75" t="s">
        <v>610</v>
      </c>
      <c r="AC25" s="75" t="s">
        <v>611</v>
      </c>
      <c r="AD25" s="75"/>
      <c r="AE25" s="75">
        <v>3</v>
      </c>
      <c r="AF25" s="75" t="s">
        <v>615</v>
      </c>
      <c r="AG25" s="75" t="s">
        <v>616</v>
      </c>
      <c r="AH25" s="75">
        <v>1</v>
      </c>
      <c r="AI25" s="75" t="s">
        <v>617</v>
      </c>
      <c r="AJ25" s="75" t="s">
        <v>568</v>
      </c>
      <c r="AK25" s="75">
        <v>1</v>
      </c>
      <c r="AL25" s="75" t="s">
        <v>618</v>
      </c>
      <c r="AM25" s="75" t="s">
        <v>470</v>
      </c>
      <c r="AN25" s="75">
        <v>1</v>
      </c>
      <c r="AO25" s="75" t="s">
        <v>612</v>
      </c>
      <c r="AP25" s="75" t="s">
        <v>468</v>
      </c>
      <c r="AQ25" s="75">
        <v>1</v>
      </c>
      <c r="AR25" s="75"/>
      <c r="AS25" s="75"/>
      <c r="AT25" s="75"/>
      <c r="AU25" s="75"/>
      <c r="AV25" s="75"/>
      <c r="AW25" s="75">
        <v>1</v>
      </c>
      <c r="AX25" s="75" t="s">
        <v>760</v>
      </c>
      <c r="AY25" s="75" t="s">
        <v>761</v>
      </c>
      <c r="AZ25" s="75">
        <v>1</v>
      </c>
      <c r="BA25" s="75" t="s">
        <v>760</v>
      </c>
      <c r="BB25" s="75" t="s">
        <v>761</v>
      </c>
      <c r="BC25" s="75">
        <v>2</v>
      </c>
      <c r="BD25" s="75" t="s">
        <v>760</v>
      </c>
      <c r="BE25" s="75" t="s">
        <v>724</v>
      </c>
      <c r="BF25" s="75">
        <v>3</v>
      </c>
      <c r="BG25" s="75" t="s">
        <v>760</v>
      </c>
      <c r="BH25" s="75" t="s">
        <v>747</v>
      </c>
      <c r="BI25" s="75">
        <v>4</v>
      </c>
      <c r="BJ25" s="75" t="s">
        <v>760</v>
      </c>
      <c r="BK25" s="75" t="s">
        <v>747</v>
      </c>
      <c r="BL25" s="75">
        <v>5</v>
      </c>
      <c r="BM25" s="75" t="s">
        <v>760</v>
      </c>
      <c r="BN25" s="75" t="s">
        <v>747</v>
      </c>
      <c r="BO25" s="75">
        <v>6</v>
      </c>
      <c r="BP25" s="75" t="s">
        <v>311</v>
      </c>
      <c r="BQ25" s="75" t="s">
        <v>312</v>
      </c>
      <c r="BR25" s="75">
        <v>1</v>
      </c>
      <c r="BS25" s="75" t="s">
        <v>311</v>
      </c>
      <c r="BT25" s="75" t="s">
        <v>312</v>
      </c>
      <c r="BU25" s="75">
        <v>2</v>
      </c>
      <c r="BV25" s="75" t="s">
        <v>352</v>
      </c>
      <c r="BW25" s="75" t="s">
        <v>347</v>
      </c>
      <c r="BX25" s="75">
        <v>2</v>
      </c>
      <c r="BY25" s="75" t="s">
        <v>327</v>
      </c>
      <c r="BZ25" s="75" t="s">
        <v>376</v>
      </c>
      <c r="CA25" s="75">
        <v>2</v>
      </c>
      <c r="CB25" s="75" t="s">
        <v>422</v>
      </c>
      <c r="CC25" s="75" t="s">
        <v>423</v>
      </c>
      <c r="CD25" s="75">
        <v>9</v>
      </c>
      <c r="CE25" s="75" t="s">
        <v>450</v>
      </c>
      <c r="CF25" s="75" t="s">
        <v>447</v>
      </c>
      <c r="CG25" s="75"/>
      <c r="CH25" s="75">
        <v>1</v>
      </c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64"/>
    </row>
    <row r="26" spans="1:113" ht="33.950000000000003" customHeight="1">
      <c r="A26" s="75">
        <v>21</v>
      </c>
      <c r="B26" s="75" t="s">
        <v>214</v>
      </c>
      <c r="C26" s="75" t="s">
        <v>558</v>
      </c>
      <c r="D26" s="75"/>
      <c r="E26" s="75">
        <v>1</v>
      </c>
      <c r="F26" s="75" t="s">
        <v>214</v>
      </c>
      <c r="G26" s="75" t="s">
        <v>78</v>
      </c>
      <c r="H26" s="75"/>
      <c r="I26" s="75">
        <v>2</v>
      </c>
      <c r="J26" s="75" t="s">
        <v>264</v>
      </c>
      <c r="K26" s="75" t="s">
        <v>267</v>
      </c>
      <c r="L26" s="75"/>
      <c r="M26" s="75">
        <v>2</v>
      </c>
      <c r="N26" s="75" t="s">
        <v>619</v>
      </c>
      <c r="O26" s="75" t="s">
        <v>620</v>
      </c>
      <c r="P26" s="75"/>
      <c r="Q26" s="75">
        <v>1</v>
      </c>
      <c r="R26" s="75" t="s">
        <v>621</v>
      </c>
      <c r="S26" s="75" t="s">
        <v>471</v>
      </c>
      <c r="T26" s="75">
        <v>1</v>
      </c>
      <c r="U26" s="75" t="s">
        <v>619</v>
      </c>
      <c r="V26" s="75" t="s">
        <v>620</v>
      </c>
      <c r="W26" s="75">
        <v>2</v>
      </c>
      <c r="X26" s="75" t="s">
        <v>622</v>
      </c>
      <c r="Y26" s="75" t="s">
        <v>623</v>
      </c>
      <c r="Z26" s="75"/>
      <c r="AA26" s="75">
        <v>1</v>
      </c>
      <c r="AB26" s="75" t="s">
        <v>619</v>
      </c>
      <c r="AC26" s="75" t="s">
        <v>620</v>
      </c>
      <c r="AD26" s="75"/>
      <c r="AE26" s="75">
        <v>3</v>
      </c>
      <c r="AF26" s="75" t="s">
        <v>624</v>
      </c>
      <c r="AG26" s="75" t="s">
        <v>625</v>
      </c>
      <c r="AH26" s="75">
        <v>1</v>
      </c>
      <c r="AI26" s="75" t="s">
        <v>626</v>
      </c>
      <c r="AJ26" s="75" t="s">
        <v>568</v>
      </c>
      <c r="AK26" s="75">
        <v>1</v>
      </c>
      <c r="AL26" s="75" t="s">
        <v>618</v>
      </c>
      <c r="AM26" s="75" t="s">
        <v>470</v>
      </c>
      <c r="AN26" s="75">
        <v>2</v>
      </c>
      <c r="AO26" s="75" t="s">
        <v>621</v>
      </c>
      <c r="AP26" s="75" t="s">
        <v>468</v>
      </c>
      <c r="AQ26" s="75">
        <v>2</v>
      </c>
      <c r="AR26" s="75"/>
      <c r="AS26" s="75"/>
      <c r="AT26" s="75"/>
      <c r="AU26" s="75"/>
      <c r="AV26" s="75"/>
      <c r="AW26" s="75">
        <v>1</v>
      </c>
      <c r="AX26" s="75" t="s">
        <v>762</v>
      </c>
      <c r="AY26" s="75" t="s">
        <v>763</v>
      </c>
      <c r="AZ26" s="75">
        <v>1</v>
      </c>
      <c r="BA26" s="75" t="s">
        <v>762</v>
      </c>
      <c r="BB26" s="75" t="s">
        <v>724</v>
      </c>
      <c r="BC26" s="75">
        <v>2</v>
      </c>
      <c r="BD26" s="75" t="s">
        <v>762</v>
      </c>
      <c r="BE26" s="75" t="s">
        <v>724</v>
      </c>
      <c r="BF26" s="75">
        <v>3</v>
      </c>
      <c r="BG26" s="75" t="s">
        <v>764</v>
      </c>
      <c r="BH26" s="75" t="s">
        <v>765</v>
      </c>
      <c r="BI26" s="75">
        <v>1</v>
      </c>
      <c r="BJ26" s="75" t="s">
        <v>764</v>
      </c>
      <c r="BK26" s="75" t="s">
        <v>747</v>
      </c>
      <c r="BL26" s="75">
        <v>2</v>
      </c>
      <c r="BM26" s="75" t="s">
        <v>764</v>
      </c>
      <c r="BN26" s="75" t="s">
        <v>747</v>
      </c>
      <c r="BO26" s="75">
        <v>3</v>
      </c>
      <c r="BP26" s="75" t="s">
        <v>311</v>
      </c>
      <c r="BQ26" s="75" t="s">
        <v>312</v>
      </c>
      <c r="BR26" s="75">
        <v>3</v>
      </c>
      <c r="BS26" s="75" t="s">
        <v>311</v>
      </c>
      <c r="BT26" s="75" t="s">
        <v>312</v>
      </c>
      <c r="BU26" s="75">
        <v>4</v>
      </c>
      <c r="BV26" s="75" t="s">
        <v>353</v>
      </c>
      <c r="BW26" s="75" t="s">
        <v>347</v>
      </c>
      <c r="BX26" s="75">
        <v>3</v>
      </c>
      <c r="BY26" s="75" t="s">
        <v>384</v>
      </c>
      <c r="BZ26" s="75" t="s">
        <v>385</v>
      </c>
      <c r="CA26" s="75">
        <v>3</v>
      </c>
      <c r="CB26" s="75" t="s">
        <v>416</v>
      </c>
      <c r="CC26" s="75" t="s">
        <v>417</v>
      </c>
      <c r="CD26" s="75">
        <v>4</v>
      </c>
      <c r="CE26" s="75" t="s">
        <v>450</v>
      </c>
      <c r="CF26" s="75" t="s">
        <v>447</v>
      </c>
      <c r="CG26" s="75"/>
      <c r="CH26" s="75">
        <v>2</v>
      </c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64"/>
    </row>
    <row r="27" spans="1:113" ht="33.950000000000003" customHeight="1">
      <c r="A27" s="75">
        <v>22</v>
      </c>
      <c r="B27" s="75" t="s">
        <v>215</v>
      </c>
      <c r="C27" s="75" t="s">
        <v>216</v>
      </c>
      <c r="D27" s="75"/>
      <c r="E27" s="75">
        <v>1</v>
      </c>
      <c r="F27" s="75" t="s">
        <v>215</v>
      </c>
      <c r="G27" s="75" t="s">
        <v>78</v>
      </c>
      <c r="H27" s="75"/>
      <c r="I27" s="75">
        <v>2</v>
      </c>
      <c r="J27" s="75" t="s">
        <v>230</v>
      </c>
      <c r="K27" s="75" t="s">
        <v>268</v>
      </c>
      <c r="L27" s="75"/>
      <c r="M27" s="75">
        <v>1</v>
      </c>
      <c r="N27" s="75" t="s">
        <v>627</v>
      </c>
      <c r="O27" s="75" t="s">
        <v>620</v>
      </c>
      <c r="P27" s="75"/>
      <c r="Q27" s="75">
        <v>1</v>
      </c>
      <c r="R27" s="75" t="s">
        <v>628</v>
      </c>
      <c r="S27" s="75" t="s">
        <v>471</v>
      </c>
      <c r="T27" s="75">
        <v>1</v>
      </c>
      <c r="U27" s="75" t="s">
        <v>627</v>
      </c>
      <c r="V27" s="75" t="s">
        <v>620</v>
      </c>
      <c r="W27" s="75">
        <v>2</v>
      </c>
      <c r="X27" s="75" t="s">
        <v>629</v>
      </c>
      <c r="Y27" s="75" t="s">
        <v>630</v>
      </c>
      <c r="Z27" s="75"/>
      <c r="AA27" s="75">
        <v>1</v>
      </c>
      <c r="AB27" s="75" t="s">
        <v>627</v>
      </c>
      <c r="AC27" s="75" t="s">
        <v>620</v>
      </c>
      <c r="AD27" s="75"/>
      <c r="AE27" s="75">
        <v>3</v>
      </c>
      <c r="AF27" s="75" t="s">
        <v>631</v>
      </c>
      <c r="AG27" s="75" t="s">
        <v>632</v>
      </c>
      <c r="AH27" s="75">
        <v>1</v>
      </c>
      <c r="AI27" s="75" t="s">
        <v>626</v>
      </c>
      <c r="AJ27" s="75" t="s">
        <v>568</v>
      </c>
      <c r="AK27" s="75">
        <v>2</v>
      </c>
      <c r="AL27" s="75" t="s">
        <v>618</v>
      </c>
      <c r="AM27" s="75" t="s">
        <v>470</v>
      </c>
      <c r="AN27" s="75">
        <v>3</v>
      </c>
      <c r="AO27" s="75" t="s">
        <v>628</v>
      </c>
      <c r="AP27" s="75" t="s">
        <v>468</v>
      </c>
      <c r="AQ27" s="75">
        <v>1</v>
      </c>
      <c r="AR27" s="75"/>
      <c r="AS27" s="75"/>
      <c r="AT27" s="75"/>
      <c r="AU27" s="75"/>
      <c r="AV27" s="75"/>
      <c r="AW27" s="75">
        <v>1</v>
      </c>
      <c r="AX27" s="75" t="s">
        <v>766</v>
      </c>
      <c r="AY27" s="75" t="s">
        <v>767</v>
      </c>
      <c r="AZ27" s="75">
        <v>1</v>
      </c>
      <c r="BA27" s="75" t="s">
        <v>768</v>
      </c>
      <c r="BB27" s="75" t="s">
        <v>770</v>
      </c>
      <c r="BC27" s="75">
        <v>1</v>
      </c>
      <c r="BD27" s="75" t="s">
        <v>769</v>
      </c>
      <c r="BE27" s="75" t="s">
        <v>771</v>
      </c>
      <c r="BF27" s="75">
        <v>1</v>
      </c>
      <c r="BG27" s="75" t="s">
        <v>772</v>
      </c>
      <c r="BH27" s="75" t="s">
        <v>747</v>
      </c>
      <c r="BI27" s="75">
        <v>2</v>
      </c>
      <c r="BJ27" s="75" t="s">
        <v>769</v>
      </c>
      <c r="BK27" s="75" t="s">
        <v>771</v>
      </c>
      <c r="BL27" s="75">
        <v>1</v>
      </c>
      <c r="BM27" s="75" t="s">
        <v>772</v>
      </c>
      <c r="BN27" s="75" t="s">
        <v>747</v>
      </c>
      <c r="BO27" s="75">
        <v>2</v>
      </c>
      <c r="BP27" s="75" t="s">
        <v>311</v>
      </c>
      <c r="BQ27" s="75" t="s">
        <v>313</v>
      </c>
      <c r="BR27" s="75">
        <v>5</v>
      </c>
      <c r="BS27" s="75" t="s">
        <v>311</v>
      </c>
      <c r="BT27" s="75" t="s">
        <v>313</v>
      </c>
      <c r="BU27" s="75">
        <v>6</v>
      </c>
      <c r="BV27" s="75" t="s">
        <v>354</v>
      </c>
      <c r="BW27" s="75" t="s">
        <v>347</v>
      </c>
      <c r="BX27" s="75">
        <v>4</v>
      </c>
      <c r="BY27" s="75" t="s">
        <v>386</v>
      </c>
      <c r="BZ27" s="75" t="s">
        <v>387</v>
      </c>
      <c r="CA27" s="75">
        <v>2</v>
      </c>
      <c r="CB27" s="75" t="s">
        <v>424</v>
      </c>
      <c r="CC27" s="75" t="s">
        <v>425</v>
      </c>
      <c r="CD27" s="75">
        <v>10</v>
      </c>
      <c r="CE27" s="75" t="s">
        <v>451</v>
      </c>
      <c r="CF27" s="75" t="s">
        <v>440</v>
      </c>
      <c r="CG27" s="75"/>
      <c r="CH27" s="75">
        <v>1</v>
      </c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64"/>
    </row>
    <row r="28" spans="1:113" ht="33.950000000000003" customHeight="1">
      <c r="A28" s="75">
        <v>23</v>
      </c>
      <c r="B28" s="75" t="s">
        <v>217</v>
      </c>
      <c r="C28" s="75" t="s">
        <v>218</v>
      </c>
      <c r="D28" s="75"/>
      <c r="E28" s="75">
        <v>1</v>
      </c>
      <c r="F28" s="75" t="s">
        <v>217</v>
      </c>
      <c r="G28" s="75" t="s">
        <v>78</v>
      </c>
      <c r="H28" s="75"/>
      <c r="I28" s="75">
        <v>2</v>
      </c>
      <c r="J28" s="75" t="s">
        <v>269</v>
      </c>
      <c r="K28" s="75" t="s">
        <v>271</v>
      </c>
      <c r="L28" s="75"/>
      <c r="M28" s="75">
        <v>1</v>
      </c>
      <c r="N28" s="75" t="s">
        <v>542</v>
      </c>
      <c r="O28" s="75" t="s">
        <v>543</v>
      </c>
      <c r="P28" s="75"/>
      <c r="Q28" s="75">
        <v>1</v>
      </c>
      <c r="R28" s="75" t="s">
        <v>542</v>
      </c>
      <c r="S28" s="75" t="s">
        <v>543</v>
      </c>
      <c r="T28" s="75">
        <v>1</v>
      </c>
      <c r="U28" s="75" t="s">
        <v>542</v>
      </c>
      <c r="V28" s="75" t="s">
        <v>543</v>
      </c>
      <c r="W28" s="75">
        <v>2</v>
      </c>
      <c r="X28" s="75" t="s">
        <v>542</v>
      </c>
      <c r="Y28" s="75" t="s">
        <v>543</v>
      </c>
      <c r="Z28" s="75"/>
      <c r="AA28" s="75">
        <v>1</v>
      </c>
      <c r="AB28" s="75" t="s">
        <v>542</v>
      </c>
      <c r="AC28" s="75" t="s">
        <v>543</v>
      </c>
      <c r="AD28" s="75"/>
      <c r="AE28" s="75">
        <v>3</v>
      </c>
      <c r="AF28" s="75" t="s">
        <v>542</v>
      </c>
      <c r="AG28" s="75" t="s">
        <v>543</v>
      </c>
      <c r="AH28" s="75">
        <v>1</v>
      </c>
      <c r="AI28" s="75" t="s">
        <v>542</v>
      </c>
      <c r="AJ28" s="75" t="s">
        <v>543</v>
      </c>
      <c r="AK28" s="75">
        <v>1</v>
      </c>
      <c r="AL28" s="75" t="s">
        <v>542</v>
      </c>
      <c r="AM28" s="75" t="s">
        <v>543</v>
      </c>
      <c r="AN28" s="75">
        <v>1</v>
      </c>
      <c r="AO28" s="75" t="s">
        <v>542</v>
      </c>
      <c r="AP28" s="75" t="s">
        <v>543</v>
      </c>
      <c r="AQ28" s="75">
        <v>1</v>
      </c>
      <c r="AR28" s="75"/>
      <c r="AS28" s="75"/>
      <c r="AT28" s="75"/>
      <c r="AU28" s="75"/>
      <c r="AV28" s="75"/>
      <c r="AW28" s="75">
        <v>1</v>
      </c>
      <c r="AX28" s="75" t="s">
        <v>773</v>
      </c>
      <c r="AY28" s="75" t="s">
        <v>734</v>
      </c>
      <c r="AZ28" s="75">
        <v>1</v>
      </c>
      <c r="BA28" s="75" t="s">
        <v>773</v>
      </c>
      <c r="BB28" s="75" t="s">
        <v>734</v>
      </c>
      <c r="BC28" s="75">
        <v>2</v>
      </c>
      <c r="BD28" s="75" t="s">
        <v>773</v>
      </c>
      <c r="BE28" s="75" t="s">
        <v>734</v>
      </c>
      <c r="BF28" s="75">
        <v>3</v>
      </c>
      <c r="BG28" s="75" t="s">
        <v>773</v>
      </c>
      <c r="BH28" s="75" t="s">
        <v>734</v>
      </c>
      <c r="BI28" s="75">
        <v>4</v>
      </c>
      <c r="BJ28" s="75" t="s">
        <v>773</v>
      </c>
      <c r="BK28" s="75" t="s">
        <v>734</v>
      </c>
      <c r="BL28" s="75">
        <v>5</v>
      </c>
      <c r="BM28" s="75" t="s">
        <v>773</v>
      </c>
      <c r="BN28" s="75" t="s">
        <v>734</v>
      </c>
      <c r="BO28" s="75">
        <v>6</v>
      </c>
      <c r="BP28" s="75" t="s">
        <v>314</v>
      </c>
      <c r="BQ28" s="75" t="s">
        <v>315</v>
      </c>
      <c r="BR28" s="75">
        <v>1</v>
      </c>
      <c r="BS28" s="75" t="s">
        <v>314</v>
      </c>
      <c r="BT28" s="75" t="s">
        <v>315</v>
      </c>
      <c r="BU28" s="75">
        <v>2</v>
      </c>
      <c r="BV28" s="75" t="s">
        <v>355</v>
      </c>
      <c r="BW28" s="75" t="s">
        <v>347</v>
      </c>
      <c r="BX28" s="75">
        <v>5</v>
      </c>
      <c r="BY28" s="75" t="s">
        <v>388</v>
      </c>
      <c r="BZ28" s="75" t="s">
        <v>387</v>
      </c>
      <c r="CA28" s="75">
        <v>3</v>
      </c>
      <c r="CB28" s="75" t="s">
        <v>416</v>
      </c>
      <c r="CC28" s="75" t="s">
        <v>417</v>
      </c>
      <c r="CD28" s="75">
        <v>5</v>
      </c>
      <c r="CE28" s="75" t="s">
        <v>451</v>
      </c>
      <c r="CF28" s="75" t="s">
        <v>440</v>
      </c>
      <c r="CG28" s="75"/>
      <c r="CH28" s="75">
        <v>2</v>
      </c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64"/>
    </row>
    <row r="29" spans="1:113" ht="33.950000000000003" customHeight="1">
      <c r="A29" s="75">
        <v>24</v>
      </c>
      <c r="B29" s="75" t="s">
        <v>219</v>
      </c>
      <c r="C29" s="75" t="s">
        <v>237</v>
      </c>
      <c r="D29" s="75"/>
      <c r="E29" s="75">
        <v>1</v>
      </c>
      <c r="F29" s="75" t="s">
        <v>219</v>
      </c>
      <c r="G29" s="75" t="s">
        <v>238</v>
      </c>
      <c r="H29" s="75"/>
      <c r="I29" s="75">
        <v>2</v>
      </c>
      <c r="J29" s="75" t="s">
        <v>272</v>
      </c>
      <c r="K29" s="75" t="s">
        <v>255</v>
      </c>
      <c r="L29" s="75"/>
      <c r="M29" s="75">
        <v>2</v>
      </c>
      <c r="N29" s="75" t="s">
        <v>272</v>
      </c>
      <c r="O29" s="75" t="s">
        <v>559</v>
      </c>
      <c r="P29" s="75"/>
      <c r="Q29" s="75">
        <v>1</v>
      </c>
      <c r="R29" s="75" t="s">
        <v>272</v>
      </c>
      <c r="S29" s="75" t="s">
        <v>559</v>
      </c>
      <c r="T29" s="75">
        <v>1</v>
      </c>
      <c r="U29" s="75" t="s">
        <v>272</v>
      </c>
      <c r="V29" s="75" t="s">
        <v>559</v>
      </c>
      <c r="W29" s="75">
        <v>1</v>
      </c>
      <c r="X29" s="75" t="s">
        <v>272</v>
      </c>
      <c r="Y29" s="75" t="s">
        <v>559</v>
      </c>
      <c r="Z29" s="75"/>
      <c r="AA29" s="75">
        <v>1</v>
      </c>
      <c r="AB29" s="75" t="s">
        <v>272</v>
      </c>
      <c r="AC29" s="75" t="s">
        <v>559</v>
      </c>
      <c r="AD29" s="75"/>
      <c r="AE29" s="75">
        <v>1</v>
      </c>
      <c r="AF29" s="75" t="s">
        <v>272</v>
      </c>
      <c r="AG29" s="75" t="s">
        <v>559</v>
      </c>
      <c r="AH29" s="75">
        <v>1</v>
      </c>
      <c r="AI29" s="75" t="s">
        <v>272</v>
      </c>
      <c r="AJ29" s="75" t="s">
        <v>559</v>
      </c>
      <c r="AK29" s="75">
        <v>1</v>
      </c>
      <c r="AL29" s="75" t="s">
        <v>272</v>
      </c>
      <c r="AM29" s="75" t="s">
        <v>559</v>
      </c>
      <c r="AN29" s="75">
        <v>1</v>
      </c>
      <c r="AO29" s="75" t="s">
        <v>272</v>
      </c>
      <c r="AP29" s="75" t="s">
        <v>559</v>
      </c>
      <c r="AQ29" s="75">
        <v>1</v>
      </c>
      <c r="AR29" s="75"/>
      <c r="AS29" s="75"/>
      <c r="AT29" s="75"/>
      <c r="AU29" s="75"/>
      <c r="AV29" s="75"/>
      <c r="AW29" s="75">
        <v>1</v>
      </c>
      <c r="AX29" s="75" t="s">
        <v>272</v>
      </c>
      <c r="AY29" s="75" t="s">
        <v>735</v>
      </c>
      <c r="AZ29" s="75">
        <v>1</v>
      </c>
      <c r="BA29" s="75" t="s">
        <v>272</v>
      </c>
      <c r="BB29" s="75" t="s">
        <v>735</v>
      </c>
      <c r="BC29" s="75">
        <v>2</v>
      </c>
      <c r="BD29" s="75" t="s">
        <v>307</v>
      </c>
      <c r="BE29" s="75" t="s">
        <v>238</v>
      </c>
      <c r="BF29" s="75">
        <v>1</v>
      </c>
      <c r="BG29" s="75" t="s">
        <v>307</v>
      </c>
      <c r="BH29" s="75" t="s">
        <v>238</v>
      </c>
      <c r="BI29" s="75">
        <v>2</v>
      </c>
      <c r="BJ29" s="75"/>
      <c r="BK29" s="75"/>
      <c r="BL29" s="75"/>
      <c r="BM29" s="75"/>
      <c r="BN29" s="75"/>
      <c r="BO29" s="75"/>
      <c r="BP29" s="75" t="s">
        <v>272</v>
      </c>
      <c r="BQ29" s="75" t="s">
        <v>306</v>
      </c>
      <c r="BR29" s="75">
        <v>1</v>
      </c>
      <c r="BS29" s="75" t="s">
        <v>307</v>
      </c>
      <c r="BT29" s="75" t="s">
        <v>238</v>
      </c>
      <c r="BU29" s="75">
        <v>2</v>
      </c>
      <c r="BV29" s="75" t="s">
        <v>272</v>
      </c>
      <c r="BW29" s="75" t="s">
        <v>343</v>
      </c>
      <c r="BX29" s="75">
        <v>1</v>
      </c>
      <c r="BY29" s="75" t="s">
        <v>272</v>
      </c>
      <c r="BZ29" s="75" t="s">
        <v>378</v>
      </c>
      <c r="CA29" s="75">
        <v>1</v>
      </c>
      <c r="CB29" s="75" t="s">
        <v>272</v>
      </c>
      <c r="CC29" s="75" t="s">
        <v>415</v>
      </c>
      <c r="CD29" s="75">
        <v>1</v>
      </c>
      <c r="CE29" s="75" t="s">
        <v>272</v>
      </c>
      <c r="CF29" s="75" t="s">
        <v>444</v>
      </c>
      <c r="CG29" s="75"/>
      <c r="CH29" s="75">
        <v>1</v>
      </c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64"/>
    </row>
    <row r="30" spans="1:113" ht="33.950000000000003" customHeight="1">
      <c r="A30" s="75">
        <v>25</v>
      </c>
      <c r="B30" s="75" t="s">
        <v>220</v>
      </c>
      <c r="C30" s="75" t="s">
        <v>221</v>
      </c>
      <c r="D30" s="75"/>
      <c r="E30" s="75">
        <v>1</v>
      </c>
      <c r="F30" s="75" t="s">
        <v>220</v>
      </c>
      <c r="G30" s="75" t="s">
        <v>78</v>
      </c>
      <c r="H30" s="75"/>
      <c r="I30" s="75">
        <v>2</v>
      </c>
      <c r="J30" s="75" t="s">
        <v>270</v>
      </c>
      <c r="K30" s="75" t="s">
        <v>271</v>
      </c>
      <c r="L30" s="75"/>
      <c r="M30" s="75">
        <v>2</v>
      </c>
      <c r="N30" s="75" t="s">
        <v>633</v>
      </c>
      <c r="O30" s="78" t="s">
        <v>634</v>
      </c>
      <c r="P30" s="78"/>
      <c r="Q30" s="75">
        <v>1</v>
      </c>
      <c r="R30" s="75" t="s">
        <v>635</v>
      </c>
      <c r="S30" s="78" t="s">
        <v>471</v>
      </c>
      <c r="T30" s="75">
        <v>1</v>
      </c>
      <c r="U30" s="75" t="s">
        <v>633</v>
      </c>
      <c r="V30" s="78" t="s">
        <v>634</v>
      </c>
      <c r="W30" s="75">
        <v>2</v>
      </c>
      <c r="X30" s="75" t="s">
        <v>636</v>
      </c>
      <c r="Y30" s="75" t="s">
        <v>637</v>
      </c>
      <c r="Z30" s="75"/>
      <c r="AA30" s="75">
        <v>1</v>
      </c>
      <c r="AB30" s="75" t="s">
        <v>633</v>
      </c>
      <c r="AC30" s="78" t="s">
        <v>634</v>
      </c>
      <c r="AD30" s="75"/>
      <c r="AE30" s="75">
        <v>3</v>
      </c>
      <c r="AF30" s="75" t="s">
        <v>638</v>
      </c>
      <c r="AG30" s="78" t="s">
        <v>639</v>
      </c>
      <c r="AH30" s="75">
        <v>1</v>
      </c>
      <c r="AI30" s="75" t="s">
        <v>640</v>
      </c>
      <c r="AJ30" s="75" t="s">
        <v>559</v>
      </c>
      <c r="AK30" s="75">
        <v>1</v>
      </c>
      <c r="AL30" s="75" t="s">
        <v>641</v>
      </c>
      <c r="AM30" s="75" t="s">
        <v>470</v>
      </c>
      <c r="AN30" s="75">
        <v>1</v>
      </c>
      <c r="AO30" s="75" t="s">
        <v>635</v>
      </c>
      <c r="AP30" s="75" t="s">
        <v>468</v>
      </c>
      <c r="AQ30" s="75">
        <v>1</v>
      </c>
      <c r="AR30" s="75"/>
      <c r="AS30" s="78" t="s">
        <v>125</v>
      </c>
      <c r="AT30" s="75">
        <v>2</v>
      </c>
      <c r="AU30" s="75" t="s">
        <v>129</v>
      </c>
      <c r="AV30" s="78" t="s">
        <v>176</v>
      </c>
      <c r="AW30" s="75">
        <v>1</v>
      </c>
      <c r="AX30" s="75" t="s">
        <v>774</v>
      </c>
      <c r="AY30" s="75" t="s">
        <v>775</v>
      </c>
      <c r="AZ30" s="75">
        <v>1</v>
      </c>
      <c r="BA30" s="75" t="s">
        <v>774</v>
      </c>
      <c r="BB30" s="78" t="s">
        <v>776</v>
      </c>
      <c r="BC30" s="75">
        <v>2</v>
      </c>
      <c r="BD30" s="75" t="s">
        <v>777</v>
      </c>
      <c r="BE30" s="78" t="s">
        <v>778</v>
      </c>
      <c r="BF30" s="75">
        <v>1</v>
      </c>
      <c r="BG30" s="75" t="s">
        <v>777</v>
      </c>
      <c r="BH30" s="75" t="s">
        <v>747</v>
      </c>
      <c r="BI30" s="75">
        <v>2</v>
      </c>
      <c r="BJ30" s="75" t="s">
        <v>779</v>
      </c>
      <c r="BK30" s="78" t="s">
        <v>780</v>
      </c>
      <c r="BL30" s="75">
        <v>1</v>
      </c>
      <c r="BM30" s="75" t="s">
        <v>779</v>
      </c>
      <c r="BN30" s="78" t="s">
        <v>747</v>
      </c>
      <c r="BO30" s="75">
        <v>2</v>
      </c>
      <c r="BP30" s="78" t="s">
        <v>316</v>
      </c>
      <c r="BQ30" s="78" t="s">
        <v>315</v>
      </c>
      <c r="BR30" s="75">
        <v>3</v>
      </c>
      <c r="BS30" s="75" t="s">
        <v>316</v>
      </c>
      <c r="BT30" s="75" t="s">
        <v>315</v>
      </c>
      <c r="BU30" s="75">
        <v>4</v>
      </c>
      <c r="BV30" s="78" t="s">
        <v>356</v>
      </c>
      <c r="BW30" s="78" t="s">
        <v>357</v>
      </c>
      <c r="BX30" s="75">
        <v>2</v>
      </c>
      <c r="BY30" s="75" t="s">
        <v>389</v>
      </c>
      <c r="BZ30" s="78" t="s">
        <v>390</v>
      </c>
      <c r="CA30" s="75">
        <v>3</v>
      </c>
      <c r="CB30" s="75" t="s">
        <v>426</v>
      </c>
      <c r="CC30" s="78" t="s">
        <v>427</v>
      </c>
      <c r="CD30" s="75">
        <v>11</v>
      </c>
      <c r="CE30" s="75" t="s">
        <v>452</v>
      </c>
      <c r="CF30" s="78" t="s">
        <v>453</v>
      </c>
      <c r="CG30" s="78"/>
      <c r="CH30" s="78">
        <v>1</v>
      </c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64"/>
    </row>
    <row r="31" spans="1:113" ht="33.950000000000003" customHeight="1">
      <c r="A31" s="75">
        <v>26</v>
      </c>
      <c r="B31" s="75" t="s">
        <v>222</v>
      </c>
      <c r="C31" s="75" t="s">
        <v>223</v>
      </c>
      <c r="D31" s="75"/>
      <c r="E31" s="75">
        <v>1</v>
      </c>
      <c r="F31" s="75" t="s">
        <v>222</v>
      </c>
      <c r="G31" s="75" t="s">
        <v>78</v>
      </c>
      <c r="H31" s="75"/>
      <c r="I31" s="75">
        <v>2</v>
      </c>
      <c r="J31" s="75" t="s">
        <v>274</v>
      </c>
      <c r="K31" s="75" t="s">
        <v>275</v>
      </c>
      <c r="L31" s="75"/>
      <c r="M31" s="75">
        <v>1</v>
      </c>
      <c r="N31" s="75" t="s">
        <v>642</v>
      </c>
      <c r="O31" s="78" t="s">
        <v>643</v>
      </c>
      <c r="P31" s="78"/>
      <c r="Q31" s="75">
        <v>1</v>
      </c>
      <c r="R31" s="75" t="s">
        <v>644</v>
      </c>
      <c r="S31" s="78" t="s">
        <v>471</v>
      </c>
      <c r="T31" s="75">
        <v>1</v>
      </c>
      <c r="U31" s="75" t="s">
        <v>642</v>
      </c>
      <c r="V31" s="78" t="s">
        <v>643</v>
      </c>
      <c r="W31" s="75">
        <v>2</v>
      </c>
      <c r="X31" s="75" t="s">
        <v>645</v>
      </c>
      <c r="Y31" s="75" t="s">
        <v>646</v>
      </c>
      <c r="Z31" s="75"/>
      <c r="AA31" s="75">
        <v>1</v>
      </c>
      <c r="AB31" s="75" t="s">
        <v>642</v>
      </c>
      <c r="AC31" s="78" t="s">
        <v>643</v>
      </c>
      <c r="AD31" s="75"/>
      <c r="AE31" s="75">
        <v>3</v>
      </c>
      <c r="AF31" s="78" t="s">
        <v>647</v>
      </c>
      <c r="AG31" s="78" t="s">
        <v>648</v>
      </c>
      <c r="AH31" s="75">
        <v>1</v>
      </c>
      <c r="AI31" s="75" t="s">
        <v>640</v>
      </c>
      <c r="AJ31" s="75" t="s">
        <v>559</v>
      </c>
      <c r="AK31" s="75">
        <v>2</v>
      </c>
      <c r="AL31" s="75" t="s">
        <v>641</v>
      </c>
      <c r="AM31" s="75" t="s">
        <v>470</v>
      </c>
      <c r="AN31" s="75">
        <v>2</v>
      </c>
      <c r="AO31" s="75" t="s">
        <v>644</v>
      </c>
      <c r="AP31" s="75" t="s">
        <v>468</v>
      </c>
      <c r="AQ31" s="75">
        <v>1</v>
      </c>
      <c r="AR31" s="75"/>
      <c r="AS31" s="78" t="s">
        <v>125</v>
      </c>
      <c r="AT31" s="75">
        <v>2</v>
      </c>
      <c r="AU31" s="75" t="s">
        <v>174</v>
      </c>
      <c r="AV31" s="78" t="s">
        <v>802</v>
      </c>
      <c r="AW31" s="75">
        <v>1</v>
      </c>
      <c r="AX31" s="75" t="s">
        <v>781</v>
      </c>
      <c r="AY31" s="75" t="s">
        <v>782</v>
      </c>
      <c r="AZ31" s="75">
        <v>1</v>
      </c>
      <c r="BA31" s="75" t="s">
        <v>781</v>
      </c>
      <c r="BB31" s="78" t="s">
        <v>724</v>
      </c>
      <c r="BC31" s="75">
        <v>2</v>
      </c>
      <c r="BD31" s="75" t="s">
        <v>781</v>
      </c>
      <c r="BE31" s="78" t="s">
        <v>724</v>
      </c>
      <c r="BF31" s="75">
        <v>1</v>
      </c>
      <c r="BG31" s="75" t="s">
        <v>783</v>
      </c>
      <c r="BH31" s="75" t="s">
        <v>784</v>
      </c>
      <c r="BI31" s="75">
        <v>1</v>
      </c>
      <c r="BJ31" s="75" t="s">
        <v>783</v>
      </c>
      <c r="BK31" s="78" t="s">
        <v>784</v>
      </c>
      <c r="BL31" s="75">
        <v>2</v>
      </c>
      <c r="BM31" s="75" t="s">
        <v>783</v>
      </c>
      <c r="BN31" s="78" t="s">
        <v>784</v>
      </c>
      <c r="BO31" s="75">
        <v>1</v>
      </c>
      <c r="BP31" s="78" t="s">
        <v>317</v>
      </c>
      <c r="BQ31" s="78" t="s">
        <v>315</v>
      </c>
      <c r="BR31" s="75">
        <v>1</v>
      </c>
      <c r="BS31" s="75" t="s">
        <v>289</v>
      </c>
      <c r="BT31" s="78" t="s">
        <v>315</v>
      </c>
      <c r="BU31" s="75">
        <v>2</v>
      </c>
      <c r="BV31" s="78" t="s">
        <v>358</v>
      </c>
      <c r="BW31" s="78" t="s">
        <v>359</v>
      </c>
      <c r="BX31" s="75">
        <v>1</v>
      </c>
      <c r="BY31" s="78" t="s">
        <v>391</v>
      </c>
      <c r="BZ31" s="78" t="s">
        <v>392</v>
      </c>
      <c r="CA31" s="75">
        <v>4</v>
      </c>
      <c r="CB31" s="75" t="s">
        <v>416</v>
      </c>
      <c r="CC31" s="75" t="s">
        <v>417</v>
      </c>
      <c r="CD31" s="75">
        <v>6</v>
      </c>
      <c r="CE31" s="75" t="s">
        <v>454</v>
      </c>
      <c r="CF31" s="78" t="s">
        <v>455</v>
      </c>
      <c r="CG31" s="78"/>
      <c r="CH31" s="78">
        <v>1</v>
      </c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64"/>
    </row>
    <row r="32" spans="1:113" ht="33.950000000000003" customHeight="1">
      <c r="A32" s="75">
        <v>27</v>
      </c>
      <c r="B32" s="75" t="s">
        <v>224</v>
      </c>
      <c r="C32" s="78" t="s">
        <v>225</v>
      </c>
      <c r="D32" s="78"/>
      <c r="E32" s="75">
        <v>1</v>
      </c>
      <c r="F32" s="75" t="s">
        <v>224</v>
      </c>
      <c r="G32" s="75" t="s">
        <v>78</v>
      </c>
      <c r="H32" s="75"/>
      <c r="I32" s="75">
        <v>2</v>
      </c>
      <c r="J32" s="75" t="s">
        <v>273</v>
      </c>
      <c r="K32" s="75" t="s">
        <v>275</v>
      </c>
      <c r="L32" s="75"/>
      <c r="M32" s="75">
        <v>2</v>
      </c>
      <c r="N32" s="75" t="s">
        <v>649</v>
      </c>
      <c r="O32" s="78" t="s">
        <v>650</v>
      </c>
      <c r="P32" s="78"/>
      <c r="Q32" s="75">
        <v>1</v>
      </c>
      <c r="R32" s="78" t="s">
        <v>654</v>
      </c>
      <c r="S32" s="78" t="s">
        <v>471</v>
      </c>
      <c r="T32" s="75">
        <v>1</v>
      </c>
      <c r="U32" s="75" t="s">
        <v>649</v>
      </c>
      <c r="V32" s="78" t="s">
        <v>650</v>
      </c>
      <c r="W32" s="75">
        <v>2</v>
      </c>
      <c r="X32" s="75" t="s">
        <v>651</v>
      </c>
      <c r="Y32" s="78" t="s">
        <v>652</v>
      </c>
      <c r="Z32" s="75"/>
      <c r="AA32" s="75">
        <v>1</v>
      </c>
      <c r="AB32" s="75" t="s">
        <v>649</v>
      </c>
      <c r="AC32" s="78" t="s">
        <v>650</v>
      </c>
      <c r="AD32" s="75"/>
      <c r="AE32" s="75">
        <v>3</v>
      </c>
      <c r="AF32" s="75" t="s">
        <v>565</v>
      </c>
      <c r="AG32" s="78" t="s">
        <v>653</v>
      </c>
      <c r="AH32" s="75">
        <v>1</v>
      </c>
      <c r="AI32" s="75" t="s">
        <v>640</v>
      </c>
      <c r="AJ32" s="75" t="s">
        <v>559</v>
      </c>
      <c r="AK32" s="75">
        <v>3</v>
      </c>
      <c r="AL32" s="75" t="s">
        <v>641</v>
      </c>
      <c r="AM32" s="75" t="s">
        <v>470</v>
      </c>
      <c r="AN32" s="75">
        <v>3</v>
      </c>
      <c r="AO32" s="75" t="s">
        <v>654</v>
      </c>
      <c r="AP32" s="75" t="s">
        <v>468</v>
      </c>
      <c r="AQ32" s="75">
        <v>1</v>
      </c>
      <c r="AR32" s="78"/>
      <c r="AS32" s="78" t="s">
        <v>125</v>
      </c>
      <c r="AT32" s="75">
        <v>2</v>
      </c>
      <c r="AU32" s="75" t="s">
        <v>129</v>
      </c>
      <c r="AV32" s="78" t="s">
        <v>176</v>
      </c>
      <c r="AW32" s="75">
        <v>1</v>
      </c>
      <c r="AX32" s="75" t="s">
        <v>785</v>
      </c>
      <c r="AY32" s="78" t="s">
        <v>786</v>
      </c>
      <c r="AZ32" s="75">
        <v>1</v>
      </c>
      <c r="BA32" s="75" t="s">
        <v>785</v>
      </c>
      <c r="BB32" s="78" t="s">
        <v>724</v>
      </c>
      <c r="BC32" s="75">
        <v>2</v>
      </c>
      <c r="BD32" s="75" t="s">
        <v>787</v>
      </c>
      <c r="BE32" s="78" t="s">
        <v>788</v>
      </c>
      <c r="BF32" s="75">
        <v>1</v>
      </c>
      <c r="BG32" s="75" t="s">
        <v>787</v>
      </c>
      <c r="BH32" s="78" t="s">
        <v>747</v>
      </c>
      <c r="BI32" s="75">
        <v>2</v>
      </c>
      <c r="BJ32" s="75" t="s">
        <v>789</v>
      </c>
      <c r="BK32" s="78" t="s">
        <v>790</v>
      </c>
      <c r="BL32" s="75">
        <v>1</v>
      </c>
      <c r="BM32" s="75" t="s">
        <v>789</v>
      </c>
      <c r="BN32" s="78" t="s">
        <v>747</v>
      </c>
      <c r="BO32" s="75">
        <v>2</v>
      </c>
      <c r="BP32" s="75" t="s">
        <v>318</v>
      </c>
      <c r="BQ32" s="78" t="s">
        <v>319</v>
      </c>
      <c r="BR32" s="75">
        <v>1</v>
      </c>
      <c r="BS32" s="75" t="s">
        <v>318</v>
      </c>
      <c r="BT32" s="78" t="s">
        <v>319</v>
      </c>
      <c r="BU32" s="75">
        <v>2</v>
      </c>
      <c r="BV32" s="78" t="s">
        <v>360</v>
      </c>
      <c r="BW32" s="78" t="s">
        <v>359</v>
      </c>
      <c r="BX32" s="75">
        <v>2</v>
      </c>
      <c r="BY32" s="75" t="s">
        <v>389</v>
      </c>
      <c r="BZ32" s="75" t="s">
        <v>393</v>
      </c>
      <c r="CA32" s="75">
        <v>5</v>
      </c>
      <c r="CB32" s="78" t="s">
        <v>428</v>
      </c>
      <c r="CC32" s="78" t="s">
        <v>429</v>
      </c>
      <c r="CD32" s="75">
        <v>12</v>
      </c>
      <c r="CE32" s="75" t="s">
        <v>454</v>
      </c>
      <c r="CF32" s="78" t="s">
        <v>455</v>
      </c>
      <c r="CG32" s="78"/>
      <c r="CH32" s="78">
        <v>2</v>
      </c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64"/>
    </row>
    <row r="33" spans="1:113" ht="33.950000000000003" customHeight="1">
      <c r="A33" s="75">
        <v>28</v>
      </c>
      <c r="B33" s="75" t="s">
        <v>226</v>
      </c>
      <c r="C33" s="78" t="s">
        <v>227</v>
      </c>
      <c r="D33" s="75"/>
      <c r="E33" s="75">
        <v>1</v>
      </c>
      <c r="F33" s="75" t="s">
        <v>226</v>
      </c>
      <c r="G33" s="75" t="s">
        <v>78</v>
      </c>
      <c r="H33" s="75"/>
      <c r="I33" s="75">
        <v>2</v>
      </c>
      <c r="J33" s="75" t="s">
        <v>276</v>
      </c>
      <c r="K33" s="78" t="s">
        <v>277</v>
      </c>
      <c r="L33" s="75"/>
      <c r="M33" s="75">
        <v>1</v>
      </c>
      <c r="N33" s="75" t="s">
        <v>655</v>
      </c>
      <c r="O33" s="78" t="s">
        <v>656</v>
      </c>
      <c r="P33" s="78"/>
      <c r="Q33" s="75">
        <v>1</v>
      </c>
      <c r="R33" s="78" t="s">
        <v>657</v>
      </c>
      <c r="S33" s="78" t="s">
        <v>471</v>
      </c>
      <c r="T33" s="75">
        <v>1</v>
      </c>
      <c r="U33" s="75" t="s">
        <v>655</v>
      </c>
      <c r="V33" s="78" t="s">
        <v>656</v>
      </c>
      <c r="W33" s="75">
        <v>2</v>
      </c>
      <c r="X33" s="75" t="s">
        <v>658</v>
      </c>
      <c r="Y33" s="78" t="s">
        <v>659</v>
      </c>
      <c r="Z33" s="75"/>
      <c r="AA33" s="75">
        <v>1</v>
      </c>
      <c r="AB33" s="75" t="s">
        <v>655</v>
      </c>
      <c r="AC33" s="78" t="s">
        <v>656</v>
      </c>
      <c r="AD33" s="75"/>
      <c r="AE33" s="75">
        <v>3</v>
      </c>
      <c r="AF33" s="78" t="s">
        <v>660</v>
      </c>
      <c r="AG33" s="78" t="s">
        <v>661</v>
      </c>
      <c r="AH33" s="75">
        <v>1</v>
      </c>
      <c r="AI33" s="75" t="s">
        <v>662</v>
      </c>
      <c r="AJ33" s="75" t="s">
        <v>559</v>
      </c>
      <c r="AK33" s="75">
        <v>1</v>
      </c>
      <c r="AL33" s="75" t="s">
        <v>663</v>
      </c>
      <c r="AM33" s="75" t="s">
        <v>470</v>
      </c>
      <c r="AN33" s="75">
        <v>1</v>
      </c>
      <c r="AO33" s="78" t="s">
        <v>657</v>
      </c>
      <c r="AP33" s="75" t="s">
        <v>468</v>
      </c>
      <c r="AQ33" s="75">
        <v>1</v>
      </c>
      <c r="AR33" s="78"/>
      <c r="AS33" s="78" t="s">
        <v>125</v>
      </c>
      <c r="AT33" s="75">
        <v>2</v>
      </c>
      <c r="AU33" s="75" t="s">
        <v>129</v>
      </c>
      <c r="AV33" s="78" t="s">
        <v>176</v>
      </c>
      <c r="AW33" s="75">
        <v>1</v>
      </c>
      <c r="AX33" s="75" t="s">
        <v>791</v>
      </c>
      <c r="AY33" s="78" t="s">
        <v>792</v>
      </c>
      <c r="AZ33" s="75">
        <v>1</v>
      </c>
      <c r="BA33" s="75" t="s">
        <v>791</v>
      </c>
      <c r="BB33" s="78" t="s">
        <v>724</v>
      </c>
      <c r="BC33" s="75">
        <v>2</v>
      </c>
      <c r="BD33" s="75" t="s">
        <v>791</v>
      </c>
      <c r="BE33" s="78" t="s">
        <v>776</v>
      </c>
      <c r="BF33" s="75">
        <v>3</v>
      </c>
      <c r="BG33" s="75" t="s">
        <v>793</v>
      </c>
      <c r="BH33" s="78" t="s">
        <v>794</v>
      </c>
      <c r="BI33" s="75">
        <v>1</v>
      </c>
      <c r="BJ33" s="75" t="s">
        <v>793</v>
      </c>
      <c r="BK33" s="78" t="s">
        <v>790</v>
      </c>
      <c r="BL33" s="75">
        <v>2</v>
      </c>
      <c r="BM33" s="75" t="s">
        <v>793</v>
      </c>
      <c r="BN33" s="78" t="s">
        <v>747</v>
      </c>
      <c r="BO33" s="75">
        <v>3</v>
      </c>
      <c r="BP33" s="75" t="s">
        <v>318</v>
      </c>
      <c r="BQ33" s="78" t="s">
        <v>319</v>
      </c>
      <c r="BR33" s="75">
        <v>3</v>
      </c>
      <c r="BS33" s="75" t="s">
        <v>318</v>
      </c>
      <c r="BT33" s="78" t="s">
        <v>319</v>
      </c>
      <c r="BU33" s="75">
        <v>4</v>
      </c>
      <c r="BV33" s="78" t="s">
        <v>361</v>
      </c>
      <c r="BW33" s="78" t="s">
        <v>359</v>
      </c>
      <c r="BX33" s="75">
        <v>1</v>
      </c>
      <c r="BY33" s="78" t="s">
        <v>394</v>
      </c>
      <c r="BZ33" s="78" t="s">
        <v>395</v>
      </c>
      <c r="CA33" s="75">
        <v>6</v>
      </c>
      <c r="CB33" s="78" t="s">
        <v>416</v>
      </c>
      <c r="CC33" s="78" t="s">
        <v>434</v>
      </c>
      <c r="CD33" s="75">
        <v>1</v>
      </c>
      <c r="CE33" s="78" t="s">
        <v>456</v>
      </c>
      <c r="CF33" s="78" t="s">
        <v>455</v>
      </c>
      <c r="CG33" s="78"/>
      <c r="CH33" s="78">
        <v>1</v>
      </c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64"/>
    </row>
    <row r="34" spans="1:113" ht="33.950000000000003" customHeight="1">
      <c r="A34" s="75">
        <v>29</v>
      </c>
      <c r="B34" s="75" t="s">
        <v>228</v>
      </c>
      <c r="C34" s="78" t="s">
        <v>229</v>
      </c>
      <c r="D34" s="78"/>
      <c r="E34" s="75">
        <v>1</v>
      </c>
      <c r="F34" s="75" t="s">
        <v>228</v>
      </c>
      <c r="G34" s="75" t="s">
        <v>78</v>
      </c>
      <c r="H34" s="75"/>
      <c r="I34" s="75">
        <v>2</v>
      </c>
      <c r="J34" s="78" t="s">
        <v>278</v>
      </c>
      <c r="K34" s="75" t="s">
        <v>279</v>
      </c>
      <c r="L34" s="75"/>
      <c r="M34" s="75">
        <v>1</v>
      </c>
      <c r="N34" s="75" t="s">
        <v>664</v>
      </c>
      <c r="O34" s="78" t="s">
        <v>665</v>
      </c>
      <c r="P34" s="78"/>
      <c r="Q34" s="75">
        <v>1</v>
      </c>
      <c r="R34" s="78" t="s">
        <v>672</v>
      </c>
      <c r="S34" s="78" t="s">
        <v>471</v>
      </c>
      <c r="T34" s="75">
        <v>1</v>
      </c>
      <c r="U34" s="75" t="s">
        <v>664</v>
      </c>
      <c r="V34" s="78" t="s">
        <v>665</v>
      </c>
      <c r="W34" s="75">
        <v>2</v>
      </c>
      <c r="X34" s="75" t="s">
        <v>667</v>
      </c>
      <c r="Y34" s="78" t="s">
        <v>668</v>
      </c>
      <c r="Z34" s="75"/>
      <c r="AA34" s="75">
        <v>1</v>
      </c>
      <c r="AB34" s="75" t="s">
        <v>664</v>
      </c>
      <c r="AC34" s="78" t="s">
        <v>665</v>
      </c>
      <c r="AD34" s="75"/>
      <c r="AE34" s="75">
        <v>3</v>
      </c>
      <c r="AF34" s="78" t="s">
        <v>669</v>
      </c>
      <c r="AG34" s="78" t="s">
        <v>653</v>
      </c>
      <c r="AH34" s="75">
        <v>1</v>
      </c>
      <c r="AI34" s="75" t="s">
        <v>662</v>
      </c>
      <c r="AJ34" s="75" t="s">
        <v>559</v>
      </c>
      <c r="AK34" s="75">
        <v>2</v>
      </c>
      <c r="AL34" s="75" t="s">
        <v>663</v>
      </c>
      <c r="AM34" s="75" t="s">
        <v>470</v>
      </c>
      <c r="AN34" s="75">
        <v>2</v>
      </c>
      <c r="AO34" s="78" t="s">
        <v>666</v>
      </c>
      <c r="AP34" s="75" t="s">
        <v>468</v>
      </c>
      <c r="AQ34" s="75">
        <v>1</v>
      </c>
      <c r="AR34" s="78"/>
      <c r="AS34" s="78" t="s">
        <v>125</v>
      </c>
      <c r="AT34" s="75">
        <v>2</v>
      </c>
      <c r="AU34" s="75" t="s">
        <v>174</v>
      </c>
      <c r="AV34" s="78" t="s">
        <v>175</v>
      </c>
      <c r="AW34" s="75">
        <v>1</v>
      </c>
      <c r="AX34" s="75" t="s">
        <v>795</v>
      </c>
      <c r="AY34" s="78" t="s">
        <v>796</v>
      </c>
      <c r="AZ34" s="75">
        <v>1</v>
      </c>
      <c r="BA34" s="75" t="s">
        <v>795</v>
      </c>
      <c r="BB34" s="78" t="s">
        <v>724</v>
      </c>
      <c r="BC34" s="75">
        <v>2</v>
      </c>
      <c r="BD34" s="75" t="s">
        <v>795</v>
      </c>
      <c r="BE34" s="78" t="s">
        <v>776</v>
      </c>
      <c r="BF34" s="75">
        <v>3</v>
      </c>
      <c r="BG34" s="75" t="s">
        <v>797</v>
      </c>
      <c r="BH34" s="78" t="s">
        <v>798</v>
      </c>
      <c r="BI34" s="75">
        <v>1</v>
      </c>
      <c r="BJ34" s="75" t="s">
        <v>797</v>
      </c>
      <c r="BK34" s="78" t="s">
        <v>747</v>
      </c>
      <c r="BL34" s="75">
        <v>2</v>
      </c>
      <c r="BM34" s="75" t="s">
        <v>797</v>
      </c>
      <c r="BN34" s="78" t="s">
        <v>747</v>
      </c>
      <c r="BO34" s="75">
        <v>3</v>
      </c>
      <c r="BP34" s="75" t="s">
        <v>320</v>
      </c>
      <c r="BQ34" s="78" t="s">
        <v>321</v>
      </c>
      <c r="BR34" s="75">
        <v>1</v>
      </c>
      <c r="BS34" s="75" t="s">
        <v>320</v>
      </c>
      <c r="BT34" s="78" t="s">
        <v>321</v>
      </c>
      <c r="BU34" s="75">
        <v>2</v>
      </c>
      <c r="BV34" s="75" t="s">
        <v>362</v>
      </c>
      <c r="BW34" s="78" t="s">
        <v>359</v>
      </c>
      <c r="BX34" s="75">
        <v>2</v>
      </c>
      <c r="BY34" s="78" t="s">
        <v>396</v>
      </c>
      <c r="BZ34" s="78" t="s">
        <v>395</v>
      </c>
      <c r="CA34" s="75">
        <v>7</v>
      </c>
      <c r="CB34" s="78" t="s">
        <v>430</v>
      </c>
      <c r="CC34" s="78" t="s">
        <v>431</v>
      </c>
      <c r="CD34" s="75">
        <v>13</v>
      </c>
      <c r="CE34" s="78" t="s">
        <v>456</v>
      </c>
      <c r="CF34" s="78" t="s">
        <v>455</v>
      </c>
      <c r="CG34" s="78"/>
      <c r="CH34" s="78">
        <v>2</v>
      </c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64"/>
    </row>
    <row r="35" spans="1:113" ht="33.950000000000003" customHeight="1">
      <c r="A35" s="75">
        <v>30</v>
      </c>
      <c r="B35" s="75" t="s">
        <v>230</v>
      </c>
      <c r="C35" s="75" t="s">
        <v>231</v>
      </c>
      <c r="D35" s="78"/>
      <c r="E35" s="75">
        <v>1</v>
      </c>
      <c r="F35" s="75" t="s">
        <v>230</v>
      </c>
      <c r="G35" s="75" t="s">
        <v>78</v>
      </c>
      <c r="H35" s="75"/>
      <c r="I35" s="75">
        <v>2</v>
      </c>
      <c r="J35" s="78" t="s">
        <v>278</v>
      </c>
      <c r="K35" s="75" t="s">
        <v>279</v>
      </c>
      <c r="L35" s="75"/>
      <c r="M35" s="75">
        <v>2</v>
      </c>
      <c r="N35" s="75" t="s">
        <v>670</v>
      </c>
      <c r="O35" s="78" t="s">
        <v>671</v>
      </c>
      <c r="P35" s="78"/>
      <c r="Q35" s="75">
        <v>1</v>
      </c>
      <c r="R35" s="78" t="s">
        <v>666</v>
      </c>
      <c r="S35" s="78" t="s">
        <v>471</v>
      </c>
      <c r="T35" s="75">
        <v>1</v>
      </c>
      <c r="U35" s="75" t="s">
        <v>670</v>
      </c>
      <c r="V35" s="78" t="s">
        <v>671</v>
      </c>
      <c r="W35" s="75">
        <v>2</v>
      </c>
      <c r="X35" s="75" t="s">
        <v>673</v>
      </c>
      <c r="Y35" s="75" t="s">
        <v>674</v>
      </c>
      <c r="Z35" s="75"/>
      <c r="AA35" s="75">
        <v>1</v>
      </c>
      <c r="AB35" s="75" t="s">
        <v>670</v>
      </c>
      <c r="AC35" s="78" t="s">
        <v>671</v>
      </c>
      <c r="AD35" s="75"/>
      <c r="AE35" s="75">
        <v>3</v>
      </c>
      <c r="AF35" s="78" t="s">
        <v>675</v>
      </c>
      <c r="AG35" s="78" t="s">
        <v>653</v>
      </c>
      <c r="AH35" s="75">
        <v>1</v>
      </c>
      <c r="AI35" s="75" t="s">
        <v>662</v>
      </c>
      <c r="AJ35" s="75" t="s">
        <v>559</v>
      </c>
      <c r="AK35" s="75">
        <v>3</v>
      </c>
      <c r="AL35" s="75" t="s">
        <v>663</v>
      </c>
      <c r="AM35" s="75" t="s">
        <v>470</v>
      </c>
      <c r="AN35" s="75">
        <v>3</v>
      </c>
      <c r="AO35" s="78" t="s">
        <v>676</v>
      </c>
      <c r="AP35" s="75" t="s">
        <v>468</v>
      </c>
      <c r="AQ35" s="75">
        <v>1</v>
      </c>
      <c r="AR35" s="75"/>
      <c r="AS35" s="78" t="s">
        <v>125</v>
      </c>
      <c r="AT35" s="75">
        <v>2</v>
      </c>
      <c r="AU35" s="75" t="s">
        <v>129</v>
      </c>
      <c r="AV35" s="78" t="s">
        <v>176</v>
      </c>
      <c r="AW35" s="75">
        <v>1</v>
      </c>
      <c r="AX35" s="75" t="s">
        <v>799</v>
      </c>
      <c r="AY35" s="75" t="s">
        <v>724</v>
      </c>
      <c r="AZ35" s="75">
        <v>1</v>
      </c>
      <c r="BA35" s="75" t="s">
        <v>799</v>
      </c>
      <c r="BB35" s="75" t="s">
        <v>724</v>
      </c>
      <c r="BC35" s="75">
        <v>2</v>
      </c>
      <c r="BD35" s="75" t="s">
        <v>799</v>
      </c>
      <c r="BE35" s="75" t="s">
        <v>724</v>
      </c>
      <c r="BF35" s="75">
        <v>3</v>
      </c>
      <c r="BG35" s="75" t="s">
        <v>799</v>
      </c>
      <c r="BH35" s="75" t="s">
        <v>724</v>
      </c>
      <c r="BI35" s="75">
        <v>4</v>
      </c>
      <c r="BJ35" s="75" t="s">
        <v>799</v>
      </c>
      <c r="BK35" s="75" t="s">
        <v>724</v>
      </c>
      <c r="BL35" s="75">
        <v>1</v>
      </c>
      <c r="BM35" s="75" t="s">
        <v>799</v>
      </c>
      <c r="BN35" s="75" t="s">
        <v>724</v>
      </c>
      <c r="BO35" s="75">
        <v>6</v>
      </c>
      <c r="BP35" s="75" t="s">
        <v>322</v>
      </c>
      <c r="BQ35" s="78" t="s">
        <v>321</v>
      </c>
      <c r="BR35" s="75">
        <v>1</v>
      </c>
      <c r="BS35" s="75" t="s">
        <v>322</v>
      </c>
      <c r="BT35" s="78" t="s">
        <v>321</v>
      </c>
      <c r="BU35" s="75">
        <v>2</v>
      </c>
      <c r="BV35" s="78" t="s">
        <v>350</v>
      </c>
      <c r="BW35" s="78" t="s">
        <v>334</v>
      </c>
      <c r="BX35" s="75">
        <v>3</v>
      </c>
      <c r="BY35" s="78" t="s">
        <v>397</v>
      </c>
      <c r="BZ35" s="78" t="s">
        <v>395</v>
      </c>
      <c r="CA35" s="75">
        <v>8</v>
      </c>
      <c r="CB35" s="78" t="s">
        <v>416</v>
      </c>
      <c r="CC35" s="78" t="s">
        <v>434</v>
      </c>
      <c r="CD35" s="75">
        <v>2</v>
      </c>
      <c r="CE35" s="75" t="s">
        <v>457</v>
      </c>
      <c r="CF35" s="78" t="s">
        <v>458</v>
      </c>
      <c r="CG35" s="78"/>
      <c r="CH35" s="78">
        <v>1</v>
      </c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64"/>
    </row>
    <row r="36" spans="1:113" ht="33.950000000000003" customHeight="1">
      <c r="A36" s="75">
        <v>31</v>
      </c>
      <c r="B36" s="75" t="s">
        <v>232</v>
      </c>
      <c r="C36" s="75" t="s">
        <v>233</v>
      </c>
      <c r="D36" s="78"/>
      <c r="E36" s="75">
        <v>1</v>
      </c>
      <c r="F36" s="75" t="s">
        <v>232</v>
      </c>
      <c r="G36" s="75" t="s">
        <v>78</v>
      </c>
      <c r="H36" s="75"/>
      <c r="I36" s="75">
        <v>2</v>
      </c>
      <c r="J36" s="75" t="s">
        <v>280</v>
      </c>
      <c r="K36" s="78" t="s">
        <v>181</v>
      </c>
      <c r="L36" s="75"/>
      <c r="M36" s="75">
        <v>1</v>
      </c>
      <c r="N36" s="75" t="s">
        <v>542</v>
      </c>
      <c r="O36" s="75" t="s">
        <v>543</v>
      </c>
      <c r="P36" s="75"/>
      <c r="Q36" s="75">
        <v>1</v>
      </c>
      <c r="R36" s="75" t="s">
        <v>542</v>
      </c>
      <c r="S36" s="75" t="s">
        <v>543</v>
      </c>
      <c r="T36" s="75">
        <v>1</v>
      </c>
      <c r="U36" s="75" t="s">
        <v>542</v>
      </c>
      <c r="V36" s="75" t="s">
        <v>543</v>
      </c>
      <c r="W36" s="75">
        <v>2</v>
      </c>
      <c r="X36" s="75" t="s">
        <v>542</v>
      </c>
      <c r="Y36" s="75" t="s">
        <v>543</v>
      </c>
      <c r="Z36" s="75"/>
      <c r="AA36" s="75">
        <v>1</v>
      </c>
      <c r="AB36" s="75" t="s">
        <v>542</v>
      </c>
      <c r="AC36" s="75" t="s">
        <v>543</v>
      </c>
      <c r="AD36" s="75"/>
      <c r="AE36" s="75">
        <v>3</v>
      </c>
      <c r="AF36" s="75" t="s">
        <v>542</v>
      </c>
      <c r="AG36" s="75" t="s">
        <v>543</v>
      </c>
      <c r="AH36" s="75">
        <v>1</v>
      </c>
      <c r="AI36" s="75" t="s">
        <v>542</v>
      </c>
      <c r="AJ36" s="75" t="s">
        <v>543</v>
      </c>
      <c r="AK36" s="75">
        <v>1</v>
      </c>
      <c r="AL36" s="75" t="s">
        <v>542</v>
      </c>
      <c r="AM36" s="75" t="s">
        <v>543</v>
      </c>
      <c r="AN36" s="75">
        <v>1</v>
      </c>
      <c r="AO36" s="75" t="s">
        <v>542</v>
      </c>
      <c r="AP36" s="75" t="s">
        <v>543</v>
      </c>
      <c r="AQ36" s="75">
        <v>1</v>
      </c>
      <c r="AR36" s="75"/>
      <c r="AS36" s="78" t="s">
        <v>125</v>
      </c>
      <c r="AT36" s="75">
        <v>2</v>
      </c>
      <c r="AU36" s="75" t="s">
        <v>129</v>
      </c>
      <c r="AV36" s="78" t="s">
        <v>176</v>
      </c>
      <c r="AW36" s="75">
        <v>1</v>
      </c>
      <c r="AX36" s="75" t="s">
        <v>799</v>
      </c>
      <c r="AY36" s="78" t="s">
        <v>724</v>
      </c>
      <c r="AZ36" s="75">
        <v>1</v>
      </c>
      <c r="BA36" s="75" t="s">
        <v>799</v>
      </c>
      <c r="BB36" s="78" t="s">
        <v>724</v>
      </c>
      <c r="BC36" s="75">
        <v>2</v>
      </c>
      <c r="BD36" s="75" t="s">
        <v>799</v>
      </c>
      <c r="BE36" s="78" t="s">
        <v>724</v>
      </c>
      <c r="BF36" s="75">
        <v>3</v>
      </c>
      <c r="BG36" s="75" t="s">
        <v>799</v>
      </c>
      <c r="BH36" s="78" t="s">
        <v>724</v>
      </c>
      <c r="BI36" s="75">
        <v>4</v>
      </c>
      <c r="BJ36" s="75" t="s">
        <v>799</v>
      </c>
      <c r="BK36" s="78" t="s">
        <v>724</v>
      </c>
      <c r="BL36" s="75">
        <v>5</v>
      </c>
      <c r="BM36" s="75" t="s">
        <v>799</v>
      </c>
      <c r="BN36" s="78" t="s">
        <v>724</v>
      </c>
      <c r="BO36" s="75">
        <v>6</v>
      </c>
      <c r="BP36" s="75" t="s">
        <v>323</v>
      </c>
      <c r="BQ36" s="78" t="s">
        <v>324</v>
      </c>
      <c r="BR36" s="75">
        <v>1</v>
      </c>
      <c r="BS36" s="75" t="s">
        <v>323</v>
      </c>
      <c r="BT36" s="78" t="s">
        <v>324</v>
      </c>
      <c r="BU36" s="75">
        <v>2</v>
      </c>
      <c r="BV36" s="78" t="s">
        <v>363</v>
      </c>
      <c r="BW36" s="78" t="s">
        <v>357</v>
      </c>
      <c r="BX36" s="75">
        <v>3</v>
      </c>
      <c r="BY36" s="78" t="s">
        <v>398</v>
      </c>
      <c r="BZ36" s="78" t="s">
        <v>399</v>
      </c>
      <c r="CA36" s="75">
        <v>9</v>
      </c>
      <c r="CB36" s="75" t="s">
        <v>433</v>
      </c>
      <c r="CC36" s="78" t="s">
        <v>432</v>
      </c>
      <c r="CD36" s="75">
        <v>15</v>
      </c>
      <c r="CE36" s="75" t="s">
        <v>457</v>
      </c>
      <c r="CF36" s="78" t="s">
        <v>458</v>
      </c>
      <c r="CG36" s="78"/>
      <c r="CH36" s="78">
        <v>2</v>
      </c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64"/>
    </row>
    <row r="37" spans="1:113" ht="33.950000000000003" customHeight="1">
      <c r="A37" s="75">
        <v>32</v>
      </c>
      <c r="B37" s="75" t="s">
        <v>232</v>
      </c>
      <c r="C37" s="75" t="s">
        <v>233</v>
      </c>
      <c r="D37" s="75"/>
      <c r="E37" s="75">
        <v>1</v>
      </c>
      <c r="F37" s="75" t="s">
        <v>232</v>
      </c>
      <c r="G37" s="75" t="s">
        <v>78</v>
      </c>
      <c r="H37" s="75"/>
      <c r="I37" s="75">
        <v>2</v>
      </c>
      <c r="J37" s="75" t="s">
        <v>280</v>
      </c>
      <c r="K37" s="78" t="s">
        <v>181</v>
      </c>
      <c r="L37" s="75"/>
      <c r="M37" s="75">
        <v>2</v>
      </c>
      <c r="N37" s="75" t="s">
        <v>542</v>
      </c>
      <c r="O37" s="75" t="s">
        <v>543</v>
      </c>
      <c r="P37" s="75"/>
      <c r="Q37" s="75">
        <v>1</v>
      </c>
      <c r="R37" s="75" t="s">
        <v>542</v>
      </c>
      <c r="S37" s="75" t="s">
        <v>543</v>
      </c>
      <c r="T37" s="75">
        <v>1</v>
      </c>
      <c r="U37" s="75" t="s">
        <v>542</v>
      </c>
      <c r="V37" s="75" t="s">
        <v>543</v>
      </c>
      <c r="W37" s="75">
        <v>2</v>
      </c>
      <c r="X37" s="75" t="s">
        <v>542</v>
      </c>
      <c r="Y37" s="75" t="s">
        <v>543</v>
      </c>
      <c r="Z37" s="75"/>
      <c r="AA37" s="75">
        <v>1</v>
      </c>
      <c r="AB37" s="75" t="s">
        <v>542</v>
      </c>
      <c r="AC37" s="75" t="s">
        <v>543</v>
      </c>
      <c r="AD37" s="75"/>
      <c r="AE37" s="75">
        <v>3</v>
      </c>
      <c r="AF37" s="75" t="s">
        <v>542</v>
      </c>
      <c r="AG37" s="75" t="s">
        <v>543</v>
      </c>
      <c r="AH37" s="75">
        <v>1</v>
      </c>
      <c r="AI37" s="75" t="s">
        <v>542</v>
      </c>
      <c r="AJ37" s="75" t="s">
        <v>543</v>
      </c>
      <c r="AK37" s="75">
        <v>1</v>
      </c>
      <c r="AL37" s="75" t="s">
        <v>542</v>
      </c>
      <c r="AM37" s="75" t="s">
        <v>543</v>
      </c>
      <c r="AN37" s="75">
        <v>1</v>
      </c>
      <c r="AO37" s="75" t="s">
        <v>542</v>
      </c>
      <c r="AP37" s="75" t="s">
        <v>543</v>
      </c>
      <c r="AQ37" s="75">
        <v>1</v>
      </c>
      <c r="AR37" s="75"/>
      <c r="AS37" s="78" t="s">
        <v>125</v>
      </c>
      <c r="AT37" s="75">
        <v>2</v>
      </c>
      <c r="AU37" s="75" t="s">
        <v>129</v>
      </c>
      <c r="AV37" s="78" t="s">
        <v>176</v>
      </c>
      <c r="AW37" s="75">
        <v>1</v>
      </c>
      <c r="AX37" s="75" t="s">
        <v>800</v>
      </c>
      <c r="AY37" s="78" t="s">
        <v>801</v>
      </c>
      <c r="AZ37" s="75">
        <v>1</v>
      </c>
      <c r="BA37" s="75" t="s">
        <v>800</v>
      </c>
      <c r="BB37" s="78" t="s">
        <v>801</v>
      </c>
      <c r="BC37" s="75">
        <v>2</v>
      </c>
      <c r="BD37" s="75" t="s">
        <v>800</v>
      </c>
      <c r="BE37" s="78" t="s">
        <v>801</v>
      </c>
      <c r="BF37" s="75">
        <v>3</v>
      </c>
      <c r="BG37" s="75" t="s">
        <v>800</v>
      </c>
      <c r="BH37" s="78" t="s">
        <v>801</v>
      </c>
      <c r="BI37" s="75">
        <v>4</v>
      </c>
      <c r="BJ37" s="75" t="s">
        <v>800</v>
      </c>
      <c r="BK37" s="78" t="s">
        <v>801</v>
      </c>
      <c r="BL37" s="75">
        <v>5</v>
      </c>
      <c r="BM37" s="75" t="s">
        <v>800</v>
      </c>
      <c r="BN37" s="78" t="s">
        <v>801</v>
      </c>
      <c r="BO37" s="75">
        <v>6</v>
      </c>
      <c r="BP37" s="75" t="s">
        <v>323</v>
      </c>
      <c r="BQ37" s="78" t="s">
        <v>324</v>
      </c>
      <c r="BR37" s="75">
        <v>3</v>
      </c>
      <c r="BS37" s="75" t="s">
        <v>323</v>
      </c>
      <c r="BT37" s="78" t="s">
        <v>324</v>
      </c>
      <c r="BU37" s="75">
        <v>4</v>
      </c>
      <c r="BV37" s="78" t="s">
        <v>363</v>
      </c>
      <c r="BW37" s="78" t="s">
        <v>357</v>
      </c>
      <c r="BX37" s="75">
        <v>4</v>
      </c>
      <c r="BY37" s="78" t="s">
        <v>400</v>
      </c>
      <c r="BZ37" s="78" t="s">
        <v>399</v>
      </c>
      <c r="CA37" s="75">
        <v>1</v>
      </c>
      <c r="CB37" s="78" t="s">
        <v>416</v>
      </c>
      <c r="CC37" s="78" t="s">
        <v>434</v>
      </c>
      <c r="CD37" s="75">
        <v>3</v>
      </c>
      <c r="CE37" s="75" t="s">
        <v>457</v>
      </c>
      <c r="CF37" s="78" t="s">
        <v>458</v>
      </c>
      <c r="CG37" s="78"/>
      <c r="CH37" s="78">
        <v>3</v>
      </c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64"/>
    </row>
    <row r="38" spans="1:113" ht="33.950000000000003" customHeight="1">
      <c r="A38" s="75">
        <v>33</v>
      </c>
      <c r="B38" s="75" t="s">
        <v>234</v>
      </c>
      <c r="C38" s="75" t="s">
        <v>237</v>
      </c>
      <c r="D38" s="75"/>
      <c r="E38" s="75">
        <v>1</v>
      </c>
      <c r="F38" s="75" t="s">
        <v>234</v>
      </c>
      <c r="G38" s="75" t="s">
        <v>238</v>
      </c>
      <c r="H38" s="75"/>
      <c r="I38" s="75">
        <v>2</v>
      </c>
      <c r="J38" s="75" t="s">
        <v>281</v>
      </c>
      <c r="K38" s="78" t="s">
        <v>255</v>
      </c>
      <c r="L38" s="75"/>
      <c r="M38" s="75">
        <v>1</v>
      </c>
      <c r="N38" s="75" t="s">
        <v>281</v>
      </c>
      <c r="O38" s="75" t="s">
        <v>559</v>
      </c>
      <c r="P38" s="75"/>
      <c r="Q38" s="75">
        <v>1</v>
      </c>
      <c r="R38" s="75" t="s">
        <v>281</v>
      </c>
      <c r="S38" s="75" t="s">
        <v>559</v>
      </c>
      <c r="T38" s="75">
        <v>1</v>
      </c>
      <c r="U38" s="75" t="s">
        <v>281</v>
      </c>
      <c r="V38" s="75" t="s">
        <v>559</v>
      </c>
      <c r="W38" s="75">
        <v>1</v>
      </c>
      <c r="X38" s="75" t="s">
        <v>281</v>
      </c>
      <c r="Y38" s="75" t="s">
        <v>559</v>
      </c>
      <c r="Z38" s="75"/>
      <c r="AA38" s="75">
        <v>1</v>
      </c>
      <c r="AB38" s="75" t="s">
        <v>281</v>
      </c>
      <c r="AC38" s="75" t="s">
        <v>559</v>
      </c>
      <c r="AD38" s="75"/>
      <c r="AE38" s="75">
        <v>1</v>
      </c>
      <c r="AF38" s="75" t="s">
        <v>281</v>
      </c>
      <c r="AG38" s="75" t="s">
        <v>559</v>
      </c>
      <c r="AH38" s="75">
        <v>1</v>
      </c>
      <c r="AI38" s="75" t="s">
        <v>281</v>
      </c>
      <c r="AJ38" s="75" t="s">
        <v>559</v>
      </c>
      <c r="AK38" s="75">
        <v>1</v>
      </c>
      <c r="AL38" s="75" t="s">
        <v>281</v>
      </c>
      <c r="AM38" s="75" t="s">
        <v>559</v>
      </c>
      <c r="AN38" s="75">
        <v>1</v>
      </c>
      <c r="AO38" s="75" t="s">
        <v>281</v>
      </c>
      <c r="AP38" s="75" t="s">
        <v>559</v>
      </c>
      <c r="AQ38" s="75">
        <v>1</v>
      </c>
      <c r="AR38" s="75"/>
      <c r="AS38" s="78" t="s">
        <v>125</v>
      </c>
      <c r="AT38" s="75">
        <v>2</v>
      </c>
      <c r="AU38" s="75" t="s">
        <v>129</v>
      </c>
      <c r="AV38" s="78" t="s">
        <v>176</v>
      </c>
      <c r="AW38" s="75">
        <v>1</v>
      </c>
      <c r="AX38" s="75" t="s">
        <v>281</v>
      </c>
      <c r="AY38" s="75" t="s">
        <v>735</v>
      </c>
      <c r="AZ38" s="75">
        <v>1</v>
      </c>
      <c r="BA38" s="75" t="s">
        <v>281</v>
      </c>
      <c r="BB38" s="75" t="s">
        <v>735</v>
      </c>
      <c r="BC38" s="75">
        <v>2</v>
      </c>
      <c r="BD38" s="75" t="s">
        <v>307</v>
      </c>
      <c r="BE38" s="75" t="s">
        <v>238</v>
      </c>
      <c r="BF38" s="75">
        <v>1</v>
      </c>
      <c r="BG38" s="75" t="s">
        <v>307</v>
      </c>
      <c r="BH38" s="75" t="s">
        <v>238</v>
      </c>
      <c r="BI38" s="75">
        <v>2</v>
      </c>
      <c r="BJ38" s="75"/>
      <c r="BK38" s="75"/>
      <c r="BL38" s="75"/>
      <c r="BM38" s="75"/>
      <c r="BN38" s="75"/>
      <c r="BO38" s="75"/>
      <c r="BP38" s="75" t="s">
        <v>281</v>
      </c>
      <c r="BQ38" s="75" t="s">
        <v>306</v>
      </c>
      <c r="BR38" s="75">
        <v>1</v>
      </c>
      <c r="BS38" s="75" t="s">
        <v>307</v>
      </c>
      <c r="BT38" s="75" t="s">
        <v>238</v>
      </c>
      <c r="BU38" s="75">
        <v>2</v>
      </c>
      <c r="BV38" s="75" t="s">
        <v>272</v>
      </c>
      <c r="BW38" s="75" t="s">
        <v>343</v>
      </c>
      <c r="BX38" s="75">
        <v>1</v>
      </c>
      <c r="BY38" s="75" t="s">
        <v>272</v>
      </c>
      <c r="BZ38" s="75" t="s">
        <v>378</v>
      </c>
      <c r="CA38" s="75">
        <v>1</v>
      </c>
      <c r="CB38" s="75" t="s">
        <v>281</v>
      </c>
      <c r="CC38" s="75" t="s">
        <v>415</v>
      </c>
      <c r="CD38" s="75">
        <v>1</v>
      </c>
      <c r="CE38" s="75" t="s">
        <v>281</v>
      </c>
      <c r="CF38" s="75" t="s">
        <v>444</v>
      </c>
      <c r="CG38" s="75"/>
      <c r="CH38" s="75">
        <v>1</v>
      </c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64"/>
    </row>
    <row r="39" spans="1:113" ht="33.950000000000003" customHeight="1">
      <c r="A39" s="75">
        <v>34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8"/>
      <c r="P39" s="75"/>
      <c r="Q39" s="75"/>
      <c r="R39" s="75"/>
      <c r="S39" s="75"/>
      <c r="T39" s="75"/>
      <c r="U39" s="75"/>
      <c r="V39" s="78"/>
      <c r="W39" s="75"/>
      <c r="X39" s="75"/>
      <c r="Y39" s="75"/>
      <c r="Z39" s="75"/>
      <c r="AA39" s="75"/>
      <c r="AB39" s="75"/>
      <c r="AC39" s="78"/>
      <c r="AD39" s="75"/>
      <c r="AE39" s="75"/>
      <c r="AF39" s="78"/>
      <c r="AG39" s="78"/>
      <c r="AH39" s="75"/>
      <c r="AI39" s="75"/>
      <c r="AJ39" s="78"/>
      <c r="AK39" s="75"/>
      <c r="AL39" s="75"/>
      <c r="AM39" s="78"/>
      <c r="AN39" s="75"/>
      <c r="AO39" s="75"/>
      <c r="AP39" s="78"/>
      <c r="AQ39" s="75"/>
      <c r="AR39" s="75"/>
      <c r="AS39" s="78" t="s">
        <v>125</v>
      </c>
      <c r="AT39" s="75">
        <v>2</v>
      </c>
      <c r="AU39" s="75" t="s">
        <v>174</v>
      </c>
      <c r="AV39" s="78" t="s">
        <v>175</v>
      </c>
      <c r="AW39" s="75">
        <v>1</v>
      </c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8"/>
      <c r="BI39" s="75"/>
      <c r="BJ39" s="75"/>
      <c r="BK39" s="78"/>
      <c r="BL39" s="75"/>
      <c r="BM39" s="75"/>
      <c r="BN39" s="78"/>
      <c r="BO39" s="75"/>
      <c r="BP39" s="78"/>
      <c r="BQ39" s="78"/>
      <c r="BR39" s="75"/>
      <c r="BS39" s="78"/>
      <c r="BT39" s="78"/>
      <c r="BU39" s="75"/>
      <c r="BV39" s="75"/>
      <c r="BW39" s="75"/>
      <c r="BX39" s="75"/>
      <c r="BY39" s="78"/>
      <c r="BZ39" s="78"/>
      <c r="CA39" s="75"/>
      <c r="CB39" s="78"/>
      <c r="CC39" s="78"/>
      <c r="CD39" s="75"/>
      <c r="CE39" s="78"/>
      <c r="CF39" s="78"/>
      <c r="CG39" s="78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64"/>
    </row>
    <row r="40" spans="1:113" ht="33.950000000000003" customHeight="1">
      <c r="A40" s="75">
        <v>35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8"/>
      <c r="AN40" s="75"/>
      <c r="AO40" s="75"/>
      <c r="AP40" s="75"/>
      <c r="AQ40" s="75"/>
      <c r="AR40" s="75"/>
      <c r="AS40" s="78" t="s">
        <v>125</v>
      </c>
      <c r="AT40" s="75">
        <v>2</v>
      </c>
      <c r="AU40" s="75" t="s">
        <v>164</v>
      </c>
      <c r="AV40" s="78" t="s">
        <v>125</v>
      </c>
      <c r="AW40" s="75">
        <v>1</v>
      </c>
      <c r="AX40" s="75"/>
      <c r="AY40" s="78"/>
      <c r="AZ40" s="75"/>
      <c r="BA40" s="75"/>
      <c r="BB40" s="78"/>
      <c r="BC40" s="75"/>
      <c r="BD40" s="75"/>
      <c r="BE40" s="78"/>
      <c r="BF40" s="75"/>
      <c r="BG40" s="75"/>
      <c r="BH40" s="78"/>
      <c r="BI40" s="75"/>
      <c r="BJ40" s="75"/>
      <c r="BK40" s="78"/>
      <c r="BL40" s="75"/>
      <c r="BM40" s="75"/>
      <c r="BN40" s="78"/>
      <c r="BO40" s="75"/>
      <c r="BP40" s="78"/>
      <c r="BQ40" s="78"/>
      <c r="BR40" s="75"/>
      <c r="BS40" s="78"/>
      <c r="BT40" s="78"/>
      <c r="BU40" s="75"/>
      <c r="BV40" s="75"/>
      <c r="BW40" s="78"/>
      <c r="BX40" s="75"/>
      <c r="BY40" s="75"/>
      <c r="BZ40" s="75"/>
      <c r="CA40" s="75"/>
      <c r="CB40" s="78"/>
      <c r="CC40" s="78"/>
      <c r="CD40" s="75"/>
      <c r="CE40" s="78"/>
      <c r="CF40" s="78"/>
      <c r="CG40" s="78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64"/>
    </row>
    <row r="41" spans="1:113" ht="33.950000000000003" customHeight="1">
      <c r="A41" s="75">
        <v>36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>
        <v>1</v>
      </c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64"/>
    </row>
    <row r="42" spans="1:113" ht="33.950000000000003" customHeight="1">
      <c r="A42" s="75">
        <v>37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>
        <v>1</v>
      </c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64"/>
    </row>
    <row r="43" spans="1:113" ht="33.950000000000003" customHeight="1">
      <c r="A43" s="75">
        <v>38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>
        <v>1</v>
      </c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64"/>
    </row>
    <row r="44" spans="1:113" ht="33.950000000000003" customHeight="1">
      <c r="A44" s="75">
        <v>39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>
        <v>1</v>
      </c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64"/>
    </row>
    <row r="45" spans="1:113" ht="33.950000000000003" customHeight="1">
      <c r="A45" s="75">
        <v>40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>
        <v>1</v>
      </c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64"/>
    </row>
    <row r="46" spans="1:113" ht="33.950000000000003" customHeight="1">
      <c r="A46" s="64">
        <v>41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>
        <v>1</v>
      </c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</row>
    <row r="47" spans="1:113"/>
  </sheetData>
  <sheetProtection password="D002" sheet="1" objects="1" scenarios="1" formatCells="0" formatColumns="0" formatRows="0"/>
  <mergeCells count="5">
    <mergeCell ref="B4:I4"/>
    <mergeCell ref="J4:M4"/>
    <mergeCell ref="N4:AW4"/>
    <mergeCell ref="AX4:BO4"/>
    <mergeCell ref="CM1:CO1"/>
  </mergeCells>
  <hyperlinks>
    <hyperlink ref="C1" location="'الدفتر اليومي'!A1" display="عودة للصفحة الرئيسية"/>
    <hyperlink ref="G1" location="'الدفتر اليومي'!A1" display="عودة للصفحة الرئيسية"/>
    <hyperlink ref="AC1" location="'الدفتر اليومي'!A1" display="عودة للصفحة الرئيسية"/>
    <hyperlink ref="AP1" location="'الدفتر اليومي'!A1" display="عودة للصفحة الرئيسية"/>
    <hyperlink ref="AY1" location="'الدفتر اليومي'!A1" display="عودة للصفحة الرئيسية"/>
    <hyperlink ref="BH1" location="'الدفتر اليومي'!A1" display="عودة للصفحة الرئيسية"/>
    <hyperlink ref="BW1" location="'الدفتر اليومي'!A1" display="عودة للصفحة الرئيسية"/>
    <hyperlink ref="CE1" location="'الدفتر اليومي'!A1" display="عودة للصفحة الرئيسية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A139"/>
  <sheetViews>
    <sheetView showGridLines="0" rightToLeft="1" topLeftCell="A71" zoomScale="80" zoomScaleNormal="80" workbookViewId="0">
      <selection activeCell="T83" sqref="T83:W83"/>
    </sheetView>
  </sheetViews>
  <sheetFormatPr defaultColWidth="0" defaultRowHeight="15" zeroHeight="1"/>
  <cols>
    <col min="1" max="1" width="1.42578125" style="4" customWidth="1"/>
    <col min="2" max="2" width="7" style="4" customWidth="1"/>
    <col min="3" max="3" width="20.28515625" style="4" customWidth="1"/>
    <col min="4" max="4" width="4.5703125" style="4" customWidth="1"/>
    <col min="5" max="5" width="31.140625" style="4" customWidth="1"/>
    <col min="6" max="6" width="13.7109375" style="4" customWidth="1"/>
    <col min="7" max="7" width="4.7109375" style="4" customWidth="1"/>
    <col min="8" max="8" width="10.5703125" style="4" customWidth="1"/>
    <col min="9" max="9" width="6.85546875" style="4" customWidth="1"/>
    <col min="10" max="10" width="7.28515625" style="4" customWidth="1"/>
    <col min="11" max="11" width="3.5703125" style="4" customWidth="1"/>
    <col min="12" max="12" width="16.140625" style="4" customWidth="1"/>
    <col min="13" max="13" width="12.5703125" style="4" customWidth="1"/>
    <col min="14" max="14" width="5" style="4" customWidth="1"/>
    <col min="15" max="15" width="1.5703125" style="4" customWidth="1"/>
    <col min="16" max="16" width="3.85546875" style="4" customWidth="1"/>
    <col min="17" max="17" width="11.42578125" style="4" hidden="1" customWidth="1"/>
    <col min="18" max="18" width="24.5703125" style="4" hidden="1" customWidth="1"/>
    <col min="19" max="24" width="11.42578125" style="4" customWidth="1"/>
    <col min="25" max="25" width="1.28515625" style="4" customWidth="1"/>
    <col min="26" max="26" width="1" style="4" customWidth="1"/>
    <col min="27" max="27" width="1.42578125" style="4" customWidth="1"/>
    <col min="28" max="16384" width="11.42578125" style="4" hidden="1"/>
  </cols>
  <sheetData>
    <row r="1" spans="1:21" ht="9" hidden="1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1" hidden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U2" s="4">
        <v>1</v>
      </c>
    </row>
    <row r="3" spans="1:21" ht="21" hidden="1" customHeight="1">
      <c r="A3" s="5"/>
      <c r="B3" s="6"/>
      <c r="C3" s="8"/>
      <c r="D3" s="8"/>
      <c r="E3" s="9" t="s">
        <v>79</v>
      </c>
      <c r="F3" s="10" t="str">
        <f>T79</f>
        <v>الأحـــــــــــــــد</v>
      </c>
      <c r="G3" s="11"/>
      <c r="H3" s="11"/>
      <c r="I3" s="11"/>
      <c r="J3" s="11"/>
      <c r="K3" s="11"/>
      <c r="L3" s="11"/>
      <c r="M3" s="11"/>
      <c r="N3" s="11"/>
      <c r="O3" s="12"/>
      <c r="U3" s="4">
        <v>2</v>
      </c>
    </row>
    <row r="4" spans="1:21" hidden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21" hidden="1">
      <c r="A5" s="5"/>
      <c r="B5" s="119" t="s">
        <v>7</v>
      </c>
      <c r="C5" s="119"/>
      <c r="D5" s="119"/>
      <c r="E5" s="119"/>
      <c r="F5" s="6"/>
      <c r="G5" s="6"/>
      <c r="H5" s="6"/>
      <c r="I5" s="119" t="s">
        <v>8</v>
      </c>
      <c r="J5" s="119"/>
      <c r="K5" s="119"/>
      <c r="L5" s="6"/>
      <c r="M5" s="6"/>
      <c r="N5" s="6"/>
      <c r="O5" s="7"/>
    </row>
    <row r="6" spans="1:21" ht="8.25" hidden="1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21" ht="18" hidden="1" customHeight="1">
      <c r="A7" s="5"/>
      <c r="B7" s="6" t="s">
        <v>9</v>
      </c>
      <c r="C7" s="10">
        <f>V79</f>
        <v>2</v>
      </c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21" hidden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R8" s="4" t="s">
        <v>46</v>
      </c>
    </row>
    <row r="9" spans="1:21" ht="24" hidden="1" customHeight="1">
      <c r="A9" s="5"/>
      <c r="B9" s="13" t="s">
        <v>5</v>
      </c>
      <c r="C9" s="13" t="s">
        <v>10</v>
      </c>
      <c r="D9" s="13"/>
      <c r="E9" s="13" t="s">
        <v>6</v>
      </c>
      <c r="F9" s="120" t="s">
        <v>1</v>
      </c>
      <c r="G9" s="120"/>
      <c r="H9" s="120"/>
      <c r="I9" s="120"/>
      <c r="J9" s="120"/>
      <c r="K9" s="120"/>
      <c r="L9" s="120"/>
      <c r="M9" s="120"/>
      <c r="N9" s="14" t="s">
        <v>11</v>
      </c>
      <c r="O9" s="15"/>
      <c r="Q9" s="4" t="s">
        <v>44</v>
      </c>
    </row>
    <row r="10" spans="1:21" ht="30.95" hidden="1" customHeight="1">
      <c r="A10" s="5"/>
      <c r="B10" s="16"/>
      <c r="C10" s="16" t="str">
        <f>VLOOKUP(F3,'جدول الخدمة الاسبوعـــي'!B4:M8,2,0)</f>
        <v>قراءة ( أداء + فهم + هيكلة )</v>
      </c>
      <c r="D10" s="16"/>
      <c r="E10" s="16" t="str">
        <f>IF(C10="إتمام النصاب","",VLOOKUP($C$7,'قاعدة البيانات'!A$6:AAH$100,MATCH(C10,'قاعدة البيانات'!A5:AAH5,0),0))</f>
        <v>الوعد المنسي 2</v>
      </c>
      <c r="F10" s="121" t="str">
        <f>IF(C10="إتمام النصاب","",VLOOKUP($C$7,'قاعدة البيانات'!A$6:AAH$100,MATCH(R10,'قاعدة البيانات'!A5:AAH5,0),0))</f>
        <v>القدرة على ادراك بعد السلام و احترام الغير .</v>
      </c>
      <c r="G10" s="121"/>
      <c r="H10" s="121"/>
      <c r="I10" s="121"/>
      <c r="J10" s="121"/>
      <c r="K10" s="121"/>
      <c r="L10" s="121"/>
      <c r="M10" s="121"/>
      <c r="N10" s="16">
        <f>IF(C10="إتمام النصاب","",VLOOKUP($C$7,'قاعدة البيانات'!A$6:AAH$100,MATCH(S10,'قاعدة البيانات'!A5:AAH5,0),0))</f>
        <v>1</v>
      </c>
      <c r="O10" s="12"/>
      <c r="Q10" s="4" t="s">
        <v>45</v>
      </c>
      <c r="R10" s="4" t="str">
        <f>IF(C10="ت -إسلامية ح 1","الكفاءة المستهدفة 1",IF(C10="ت - إسلامية ح 2","الكفاءة المستهدفة 2",IF(C10="ت - مدنية","الكفاءة المستهدفة 3",IF(C10="قراءة ( أداء + فهم + هيكلة )","الكفاءة المستهدفة 4",IF(C10="ت - شفوي","الكفاءة المستهدفة 5",IF(C10="قراءة ( أداء + فهم )","الكفاءة المستهدفة 6",IF(C10="ظواهر نحوية","الكفاءة المستهدفة 7",IF(C10="قراءة ( أداء  )","الكفاءة المستهدفة 8",IF(C10="الصرف / الاملاء","الكفاءة المستهدفة 9",IF(C10="مطالعة","الكفاءة المستهدفة 10",IF(C10="محفوظات","الكفاءة المستهدفة 11",IF(C10="ت - كتابي","الكفاءة المستهدفة 12",IF(C10="ت - ت - ك / إ مشروع","الكفاءة المستهدفة 13",IF(C10="نشاطات إدماجية","الكفاءة المستهدفة 14",IF(C10="رياضيات","الكفاءة المستهدفة 15",IF(C10="رياضيات 2","الكفاءة المستهدفة 16",IF(C10="رياضيات 3","الكفاءة المستهدفة 17",IF(C10="رياضيات 4","الكفاءة المستهدفة 18",IF(C10="رياضيات 5","الكفاءة المستهدفة 19",IF(C10="رياضيات 6","الكفاءة المستهدفة 20",IF(C10="ت - علمية و تكنولوجية 1","الكفاءة المستهدفة 21",IF(C10="ت - علمية و تكنولوجية 2","الكفاءة المستهدفة 22",IF(C10="تاريخ","الكفاءة المستهدفة 23",IF(C10="جغرافيــــــــا","الكفاءة المستهدفة 24",IF(C10="ت - تشكيلية / موسيقية","الكفاءة المستهدفة 25",IF(C10="ت - بدنية","الكفاءة المستهدفة 26",IF(C10="معالجة / رياضيات","الكفاءة المستهدفة 27",IF(C10="معالجة / لغة عربية","الكفاءة المستهدفة 28",IF(C10="إتمام النصاب","الكفاءة المستهدفة 29",)))))))))))))))))))))))))))))</f>
        <v>الكفاءة المستهدفة 4</v>
      </c>
      <c r="S10" s="4" t="str">
        <f>IF(C10="إتمام النصاب","",VLOOKUP(C10,E31:N62,2,))</f>
        <v>رقم الحصة 4</v>
      </c>
    </row>
    <row r="11" spans="1:21" ht="30.95" hidden="1" customHeight="1">
      <c r="A11" s="5"/>
      <c r="B11" s="16"/>
      <c r="C11" s="16" t="str">
        <f>VLOOKUP(F3,'جدول الخدمة الاسبوعـــي'!B4:M8,3,0)</f>
        <v>ت - شفوي</v>
      </c>
      <c r="D11" s="16"/>
      <c r="E11" s="16" t="str">
        <f>IF(C11="إتمام النصاب","",VLOOKUP($C$7,'قاعدة البيانات'!A$6:AAH$100,MATCH(C11,'قاعدة البيانات'!A5:AAH5,0),0))</f>
        <v>الاخبار عن حدث 1</v>
      </c>
      <c r="F11" s="121" t="str">
        <f>IF(C11="إتمام النصاب","",VLOOKUP($C$7,'قاعدة البيانات'!A$6:AAH$100,MATCH(R11,'قاعدة البيانات'!A5:AAH5,0),0))</f>
        <v>القدرة على التعبير السليم و التحكم في استعمال الكلمات .</v>
      </c>
      <c r="G11" s="121"/>
      <c r="H11" s="121"/>
      <c r="I11" s="121"/>
      <c r="J11" s="121"/>
      <c r="K11" s="121"/>
      <c r="L11" s="121"/>
      <c r="M11" s="121"/>
      <c r="N11" s="16">
        <f>IF(C10="إتمام النصاب","",VLOOKUP($C$7,'قاعدة البيانات'!A$6:AAH$100,MATCH(S11,'قاعدة البيانات'!A5:AAH5,0),0))</f>
        <v>1</v>
      </c>
      <c r="O11" s="12"/>
      <c r="Q11" s="4" t="s">
        <v>43</v>
      </c>
      <c r="R11" s="4" t="str">
        <f>IF(C11="ت -إسلامية ح 1","الكفاءة المستهدفة 1",IF(C11="ت - إسلامية ح 2","الكفاءة المستهدفة 2",IF(C11="ت - مدنية","الكفاءة المستهدفة 3",IF(C11="قراءة ( أداء + فهم + هيكلة )","الكفاءة المستهدفة 4",IF(C11="ت - شفوي","الكفاءة المستهدفة 5",IF(C11="قراءة ( أداء + فهم )","الكفاءة المستهدفة 6",IF(C11="ظواهر نحوية","الكفاءة المستهدفة 7",IF(C11="قراءة ( أداء  )","الكفاءة المستهدفة 8",IF(C11="الصرف / الاملاء","الكفاءة المستهدفة 9",IF(C11="مطالعة","الكفاءة المستهدفة 10",IF(C11="محفوظات","الكفاءة المستهدفة 11",IF(C11="ت - كتابي","الكفاءة المستهدفة 12",IF(C11="ت - ت - ك / إ مشروع","الكفاءة المستهدفة 13",IF(C11="نشاطات إدماجية","الكفاءة المستهدفة 14",IF(C11="رياضيات","الكفاءة المستهدفة 15",IF(C11="رياضيات 2","الكفاءة المستهدفة 16",IF(C11="رياضيات 3","الكفاءة المستهدفة 17",IF(C11="رياضيات 4","الكفاءة المستهدفة 18",IF(C11="رياضيات 5","الكفاءة المستهدفة 19",IF(C11="رياضيات 6","الكفاءة المستهدفة 20",IF(C11="ت - علمية و تكنولوجية 1","الكفاءة المستهدفة 21",IF(C11="ت - علمية و تكنولوجية 2","الكفاءة المستهدفة 22",IF(C11="تاريخ","الكفاءة المستهدفة 23",IF(C11="جغرافيــــــــا","الكفاءة المستهدفة 24",IF(C11="ت - تشكيلية / موسيقية","الكفاءة المستهدفة 25",IF(C11="ت - بدنية","الكفاءة المستهدفة 26",IF(C11="معالجة / رياضيات","الكفاءة المستهدفة 27",IF(C11="معالجة / لغة عربية","الكفاءة المستهدفة 28",IF(C11="إتمام النصاب","الكفاءة المستهدفة 29",)))))))))))))))))))))))))))))</f>
        <v>الكفاءة المستهدفة 5</v>
      </c>
      <c r="S11" s="4" t="str">
        <f>IF(C11="إتمام النصاب","",VLOOKUP(C11,E31:N63,2,))</f>
        <v>رقم الحصة 7</v>
      </c>
    </row>
    <row r="12" spans="1:21" ht="22.5" hidden="1" customHeight="1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Q12" s="4" t="s">
        <v>41</v>
      </c>
    </row>
    <row r="13" spans="1:21" ht="30.95" hidden="1" customHeight="1">
      <c r="A13" s="5"/>
      <c r="B13" s="16"/>
      <c r="C13" s="16" t="str">
        <f>VLOOKUP(F3,'جدول الخدمة الاسبوعـــي'!B4:M8,5,0)</f>
        <v>رياضيات</v>
      </c>
      <c r="D13" s="16"/>
      <c r="E13" s="16" t="str">
        <f>IF(C13="إتمام النصاب","",VLOOKUP($C$7,'قاعدة البيانات'!A$6:AAH$100,MATCH(C13,'قاعدة البيانات'!A5:AAH5,0),0))</f>
        <v>الأعـــــــــــداد</v>
      </c>
      <c r="F13" s="89" t="str">
        <f>IF(C13="إتمام النصاب","",VLOOKUP($C$7,'قاعدة البيانات'!A$6:AAH$100,MATCH(R13,'قاعدة البيانات'!A5:AAH5,0),0))</f>
        <v xml:space="preserve">القدرة على التعرف على أعداد أكبر من 9999  و العمل بها </v>
      </c>
      <c r="G13" s="90"/>
      <c r="H13" s="90"/>
      <c r="I13" s="90"/>
      <c r="J13" s="90"/>
      <c r="K13" s="90"/>
      <c r="L13" s="90"/>
      <c r="M13" s="91"/>
      <c r="N13" s="16">
        <f>IF(C13="إتمام النصاب","",VLOOKUP($C$7,'قاعدة البيانات'!A$6:AAH$100,MATCH(S13,'قاعدة البيانات'!A5:AAH5,0),0))</f>
        <v>1</v>
      </c>
      <c r="O13" s="12"/>
      <c r="Q13" s="4" t="s">
        <v>42</v>
      </c>
      <c r="R13" s="4" t="str">
        <f>IF(C13="ت -إسلامية ح 1","الكفاءة المستهدفة 1",IF(C13="ت - إسلامية ح 2","الكفاءة المستهدفة 2",IF(C13="ت - مدنية","الكفاءة المستهدفة 3",IF(C13="قراءة ( أداء + فهم + هيكلة )","الكفاءة المستهدفة 4",IF(C13="ت - شفوي","الكفاءة المستهدفة 5",IF(C13="قراءة ( أداء + فهم )","الكفاءة المستهدفة 6",IF(C13="ظواهر نحوية","الكفاءة المستهدفة 7",IF(C13="قراءة ( أداء  )","الكفاءة المستهدفة 8",IF(C13="الصرف / الاملاء","الكفاءة المستهدفة 9",IF(C13="مطالعة","الكفاءة المستهدفة 10",IF(C13="محفوظات","الكفاءة المستهدفة 11",IF(C13="ت - كتابي","الكفاءة المستهدفة 12",IF(C13="ت - ت - ك / إ مشروع","الكفاءة المستهدفة 13",IF(C13="نشاطات إدماجية","الكفاءة المستهدفة 14",IF(C13="رياضيات","الكفاءة المستهدفة 15",IF(C13="رياضيات 2","الكفاءة المستهدفة 16",IF(C13="رياضيات 3","الكفاءة المستهدفة 17",IF(C13="رياضيات 4","الكفاءة المستهدفة 18",IF(C13="رياضيات 5","الكفاءة المستهدفة 19",IF(C13="رياضيات 6","الكفاءة المستهدفة 20",IF(C13="ت - علمية و تكنولوجية 1","الكفاءة المستهدفة 21",IF(C13="ت - علمية و تكنولوجية 2","الكفاءة المستهدفة 22",IF(C13="تاريخ","الكفاءة المستهدفة 23",IF(C13="جغرافيــــــــا","الكفاءة المستهدفة 24",IF(C13="ت - تشكيلية / موسيقية","الكفاءة المستهدفة 25",IF(C13="ت - بدنية","الكفاءة المستهدفة 26",IF(C13="معالجة / رياضيات","الكفاءة المستهدفة 27",IF(C13="معالجة / لغة عربية","الكفاءة المستهدفة 28",IF(C13="إتمام النصاب","الكفاءة المستهدفة 29",)))))))))))))))))))))))))))))</f>
        <v>الكفاءة المستهدفة 15</v>
      </c>
      <c r="S13" s="4" t="str">
        <f>IF(C13="إتمام النصاب","",VLOOKUP(C13,E31:N65,2,))</f>
        <v>رقم الحصة 15</v>
      </c>
    </row>
    <row r="14" spans="1:21" ht="30.95" hidden="1" customHeight="1">
      <c r="A14" s="5"/>
      <c r="B14" s="16"/>
      <c r="C14" s="16" t="str">
        <f>VLOOKUP(F3,'جدول الخدمة الاسبوعـــي'!B4:M8,6,0)</f>
        <v>إتمام النصاب</v>
      </c>
      <c r="D14" s="16"/>
      <c r="E14" s="16" t="str">
        <f>IF(C14="إتمام النصاب","",VLOOKUP($C$7,'قاعدة البيانات'!A$6:AAH$100,MATCH(C14,'قاعدة البيانات'!A5:AAH5,0),0))</f>
        <v/>
      </c>
      <c r="F14" s="89" t="str">
        <f>IF(C14="إتمام النصاب","",VLOOKUP($C$7,'قاعدة البيانات'!A$6:AAH$100,MATCH(R14,'قاعدة البيانات'!A5:AAH5,0),0))</f>
        <v/>
      </c>
      <c r="G14" s="90"/>
      <c r="H14" s="90"/>
      <c r="I14" s="90"/>
      <c r="J14" s="90"/>
      <c r="K14" s="90"/>
      <c r="L14" s="90"/>
      <c r="M14" s="91"/>
      <c r="N14" s="16" t="str">
        <f>IF(C14="إتمام النصاب","",VLOOKUP($C$7,'قاعدة البيانات'!A$6:AAH$100,MATCH(S14,'قاعدة البيانات'!A5:AAH5,0),0))</f>
        <v/>
      </c>
      <c r="O14" s="12"/>
      <c r="R14" s="4" t="str">
        <f>IF(C14="ت -إسلامية ح 1","الكفاءة المستهدفة 1",IF(C14="ت - إسلامية ح 2","الكفاءة المستهدفة 2",IF(C14="ت - مدنية","الكفاءة المستهدفة 3",IF(C14="قراءة ( أداء + فهم + هيكلة )","الكفاءة المستهدفة 4",IF(C14="ت - شفوي","الكفاءة المستهدفة 5",IF(C14="قراءة ( أداء + فهم )","الكفاءة المستهدفة 6",IF(C14="ظواهر نحوية","الكفاءة المستهدفة 7",IF(C14="قراءة ( أداء  )","الكفاءة المستهدفة 8",IF(C14="الصرف / الاملاء","الكفاءة المستهدفة 9",IF(C14="مطالعة","الكفاءة المستهدفة 10",IF(C14="محفوظات","الكفاءة المستهدفة 11",IF(C14="ت - كتابي","الكفاءة المستهدفة 12",IF(C14="ت - ت - ك / إ مشروع","الكفاءة المستهدفة 13",IF(C14="نشاطات إدماجية","الكفاءة المستهدفة 14",IF(C14="رياضيات","الكفاءة المستهدفة 15",IF(C14="رياضيات 2","الكفاءة المستهدفة 16",IF(C14="رياضيات 3","الكفاءة المستهدفة 17",IF(C14="رياضيات 4","الكفاءة المستهدفة 18",IF(C14="رياضيات 5","الكفاءة المستهدفة 19",IF(C14="رياضيات 6","الكفاءة المستهدفة 20",IF(C14="ت - علمية و تكنولوجية 1","الكفاءة المستهدفة 21",IF(C14="ت - علمية و تكنولوجية 2","الكفاءة المستهدفة 22",IF(C14="تاريخ","الكفاءة المستهدفة 23",IF(C14="جغرافيــــــــا","الكفاءة المستهدفة 24",IF(C14="ت - تشكيلية / موسيقية","الكفاءة المستهدفة 25",IF(C14="ت - بدنية","الكفاءة المستهدفة 26",IF(C14="معالجة / رياضيات","الكفاءة المستهدفة 27",IF(C14="معالجة / لغة عربية","الكفاءة المستهدفة 28",IF(C14="إتمام النصاب","الكفاءة المستهدفة 29",)))))))))))))))))))))))))))))</f>
        <v>الكفاءة المستهدفة 29</v>
      </c>
      <c r="S14" s="4" t="str">
        <f>IF(C14="إتمام النصاب","",VLOOKUP(C14,E31:N66,2,))</f>
        <v/>
      </c>
    </row>
    <row r="15" spans="1:21" hidden="1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21" hidden="1">
      <c r="A16" s="5"/>
      <c r="B16" s="122" t="s">
        <v>12</v>
      </c>
      <c r="C16" s="122"/>
      <c r="D16" s="11"/>
      <c r="E16" s="17"/>
      <c r="F16" s="11"/>
      <c r="G16" s="11"/>
      <c r="H16" s="11"/>
      <c r="I16" s="122" t="s">
        <v>8</v>
      </c>
      <c r="J16" s="122"/>
      <c r="K16" s="122"/>
      <c r="L16" s="11"/>
      <c r="M16" s="11"/>
      <c r="N16" s="11"/>
      <c r="O16" s="12"/>
    </row>
    <row r="17" spans="1:19" ht="32.25" hidden="1" customHeight="1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9" ht="30.95" hidden="1" customHeight="1">
      <c r="A18" s="5"/>
      <c r="B18" s="16"/>
      <c r="C18" s="16" t="str">
        <f>VLOOKUP(F3,'جدول الخدمة الاسبوعـــي'!B4:M8,8,0)</f>
        <v>ت -إسلامية ح 1</v>
      </c>
      <c r="D18" s="16"/>
      <c r="E18" s="16" t="str">
        <f>IF(C18="إتمام النصاب","",VLOOKUP($C$7,'قاعدة البيانات'!A$6:AAH$100,MATCH(C18,'قاعدة البيانات'!A5:AAH5,0),0))</f>
        <v xml:space="preserve">لقمان يوصي ابنه   </v>
      </c>
      <c r="F18" s="121" t="str">
        <f>IF(C18="إتمام النصاب","",VLOOKUP($C$7,'قاعدة البيانات'!A$6:AAH$100,MATCH(R18,'قاعدة البيانات'!A5:AAH5,0),0))</f>
        <v>القدرة على العمل بنصائح لقمان و تلاوة الآيات من 13 إلى 19 من سورة لقمان تلاوة صحيحة</v>
      </c>
      <c r="G18" s="121"/>
      <c r="H18" s="121"/>
      <c r="I18" s="121"/>
      <c r="J18" s="121"/>
      <c r="K18" s="121"/>
      <c r="L18" s="121"/>
      <c r="M18" s="121"/>
      <c r="N18" s="16">
        <f>IF(C18="إتمام النصاب","",VLOOKUP($C$7,'قاعدة البيانات'!A$6:AAH$100,MATCH(S18,'قاعدة البيانات'!A5:AAH5,0),0))</f>
        <v>1</v>
      </c>
      <c r="O18" s="12"/>
      <c r="R18" s="4" t="str">
        <f>IF(C18="ت -إسلامية ح 1","الكفاءة المستهدفة 1",IF(C18="ت - إسلامية ح 2","الكفاءة المستهدفة 2",IF(C18="ت - مدنية","الكفاءة المستهدفة 3",IF(C18="قراءة ( أداء + فهم + هيكلة )","الكفاءة المستهدفة 4",IF(C18="ت - شفوي","الكفاءة المستهدفة 5",IF(C18="قراءة ( أداء + فهم )","الكفاءة المستهدفة 6",IF(C18="ظواهر نحوية","الكفاءة المستهدفة 7",IF(C18="قراءة ( أداء  )","الكفاءة المستهدفة 8",IF(C18="الصرف / الاملاء","الكفاءة المستهدفة 9",IF(C18="مطالعة","الكفاءة المستهدفة 10",IF(C18="محفوظات","الكفاءة المستهدفة 11",IF(C18="ت - كتابي","الكفاءة المستهدفة 12",IF(C18="ت - ت - ك / إ مشروع","الكفاءة المستهدفة 13",IF(C18="نشاطات إدماجية","الكفاءة المستهدفة 14",IF(C18="رياضيات","الكفاءة المستهدفة 15",IF(C18="رياضيات 2","الكفاءة المستهدفة 16",IF(C18="رياضيات 3","الكفاءة المستهدفة 17",IF(C18="رياضيات 4","الكفاءة المستهدفة 18",IF(C18="رياضيات 5","الكفاءة المستهدفة 19",IF(C18="رياضيات 6","الكفاءة المستهدفة 20",IF(C18="ت - علمية و تكنولوجية 1","الكفاءة المستهدفة 21",IF(C18="ت - علمية و تكنولوجية 2","الكفاءة المستهدفة 22",IF(C18="تاريخ","الكفاءة المستهدفة 23",IF(C18="جغرافيــــــــا","الكفاءة المستهدفة 24",IF(C18="ت - تشكيلية / موسيقية","الكفاءة المستهدفة 25",IF(C18="ت - بدنية","الكفاءة المستهدفة 26",IF(C18="معالجة / رياضيات","الكفاءة المستهدفة 27",IF(C18="معالجة / لغة عربية","الكفاءة المستهدفة 28",IF(C18="إتمام النصاب","الكفاءة المستهدفة 29",)))))))))))))))))))))))))))))</f>
        <v>الكفاءة المستهدفة 1</v>
      </c>
      <c r="S18" s="4" t="str">
        <f>IF(C18="إتمام النصاب","",VLOOKUP(C18,E31:N70,2,))</f>
        <v>رقم الحصة 1</v>
      </c>
    </row>
    <row r="19" spans="1:19" ht="30.95" hidden="1" customHeight="1">
      <c r="A19" s="5"/>
      <c r="B19" s="16"/>
      <c r="C19" s="16" t="str">
        <f>VLOOKUP(F3,'جدول الخدمة الاسبوعـــي'!B4:M8,9,0)</f>
        <v>ت - علمية و تكنولوجية 1</v>
      </c>
      <c r="D19" s="16"/>
      <c r="E19" s="16" t="str">
        <f>IF(C19="إتمام النصاب","",VLOOKUP($C$7,'قاعدة البيانات'!A$6:AAH$100,MATCH(C19,'قاعدة البيانات'!A5:AAH5,0),0))</f>
        <v xml:space="preserve">الاحتراق في الهواء </v>
      </c>
      <c r="F19" s="121" t="str">
        <f>IF(C19="إتمام النصاب","",VLOOKUP($C$7,'قاعدة البيانات'!A$6:AAH$100,MATCH(R19,'قاعدة البيانات'!A5:AAH5,0),0))</f>
        <v>القدرة على : أن يتعرف على غازات أخرى غير الهواء -  يشرح كيف يتم الاحتراق</v>
      </c>
      <c r="G19" s="121"/>
      <c r="H19" s="121"/>
      <c r="I19" s="121"/>
      <c r="J19" s="121"/>
      <c r="K19" s="121"/>
      <c r="L19" s="121"/>
      <c r="M19" s="121"/>
      <c r="N19" s="16">
        <f>IF(C19="إتمام النصاب","",VLOOKUP($C$7,'قاعدة البيانات'!A$6:AAH$100,MATCH(S19,'قاعدة البيانات'!A5:AAH5,0),0))</f>
        <v>1</v>
      </c>
      <c r="O19" s="12"/>
      <c r="R19" s="4" t="str">
        <f>IF(C19="ت -إسلامية ح 1","الكفاءة المستهدفة 1",IF(C19="ت - إسلامية ح 2","الكفاءة المستهدفة 2",IF(C19="ت - مدنية","الكفاءة المستهدفة 3",IF(C19="قراءة ( أداء + فهم + هيكلة )","الكفاءة المستهدفة 4",IF(C19="ت - شفوي","الكفاءة المستهدفة 5",IF(C19="قراءة ( أداء + فهم )","الكفاءة المستهدفة 6",IF(C19="ظواهر نحوية","الكفاءة المستهدفة 7",IF(C19="قراءة ( أداء  )","الكفاءة المستهدفة 8",IF(C19="الصرف / الاملاء","الكفاءة المستهدفة 9",IF(C19="مطالعة","الكفاءة المستهدفة 10",IF(C19="محفوظات","الكفاءة المستهدفة 11",IF(C19="ت - كتابي","الكفاءة المستهدفة 12",IF(C19="ت - ت - ك / إ مشروع","الكفاءة المستهدفة 13",IF(C19="نشاطات إدماجية","الكفاءة المستهدفة 14",IF(C19="رياضيات","الكفاءة المستهدفة 15",IF(C19="رياضيات 2","الكفاءة المستهدفة 16",IF(C19="رياضيات 3","الكفاءة المستهدفة 17",IF(C19="رياضيات 4","الكفاءة المستهدفة 18",IF(C19="رياضيات 5","الكفاءة المستهدفة 19",IF(C19="رياضيات 6","الكفاءة المستهدفة 20",IF(C19="ت - علمية و تكنولوجية 1","الكفاءة المستهدفة 21",IF(C19="ت - علمية و تكنولوجية 2","الكفاءة المستهدفة 22",IF(C19="تاريخ","الكفاءة المستهدفة 23",IF(C19="جغرافيــــــــا","الكفاءة المستهدفة 24",IF(C19="ت - تشكيلية / موسيقية","الكفاءة المستهدفة 25",IF(C19="ت - بدنية","الكفاءة المستهدفة 26",IF(C19="معالجة / رياضيات","الكفاءة المستهدفة 27",IF(C19="معالجة / لغة عربية","الكفاءة المستهدفة 28",IF(C19="إتمام النصاب","الكفاءة المستهدفة 29",)))))))))))))))))))))))))))))</f>
        <v>الكفاءة المستهدفة 21</v>
      </c>
      <c r="S19" s="4" t="str">
        <f>IF(C19="إتمام النصاب","",VLOOKUP(C19,E31:N71,2,))</f>
        <v>رقم الحصة 21</v>
      </c>
    </row>
    <row r="20" spans="1:19" ht="18" hidden="1" customHeight="1">
      <c r="A20" s="5"/>
      <c r="B20" s="11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11"/>
      <c r="N20" s="11"/>
      <c r="O20" s="12"/>
    </row>
    <row r="21" spans="1:19" ht="30.95" hidden="1" customHeight="1">
      <c r="A21" s="5"/>
      <c r="B21" s="16"/>
      <c r="C21" s="16" t="str">
        <f>VLOOKUP(F3,'جدول الخدمة الاسبوعـــي'!B4:M8,11,0)</f>
        <v>جغرافيــــــــا</v>
      </c>
      <c r="D21" s="16"/>
      <c r="E21" s="16" t="str">
        <f>IF(C21="إتمام النصاب","",VLOOKUP($C$7,'قاعدة البيانات'!A$6:AAH$100,MATCH(C21,'قاعدة البيانات'!A5:AAH5,0),0))</f>
        <v xml:space="preserve">موقع الجزائر بالنسبة للمغرب العربي </v>
      </c>
      <c r="F21" s="123" t="str">
        <f>IF(C21="إتمام النصاب","",VLOOKUP($C$7,'قاعدة البيانات'!A$6:AAH$100,MATCH(R21,'قاعدة البيانات'!A5:AAH5,0),0))</f>
        <v>يكون المتعلم قادرا على توظيف المعالم الجغرافية في تحديد موقع الجزائر (إٌقليميا و عالميا ) و شرح تنوع الانتماء .</v>
      </c>
      <c r="G21" s="124"/>
      <c r="H21" s="124"/>
      <c r="I21" s="124"/>
      <c r="J21" s="124"/>
      <c r="K21" s="124"/>
      <c r="L21" s="124"/>
      <c r="M21" s="125"/>
      <c r="N21" s="16">
        <f>IF(C21="إتمام النصاب","",VLOOKUP($C$7,'قاعدة البيانات'!A$6:AAH$100,MATCH(S21,'قاعدة البيانات'!A5:AAH5,0),0))</f>
        <v>1</v>
      </c>
      <c r="O21" s="12"/>
      <c r="R21" s="4" t="str">
        <f>IF(C21="ت -إسلامية ح 1","الكفاءة المستهدفة 1",IF(C21="ت - إسلامية ح 2","الكفاءة المستهدفة 2",IF(C21="ت - مدنية","الكفاءة المستهدفة 3",IF(C21="قراءة ( أداء + فهم + هيكلة )","الكفاءة المستهدفة 4",IF(C21="ت - شفوي","الكفاءة المستهدفة 5",IF(C21="قراءة ( أداء + فهم )","الكفاءة المستهدفة 6",IF(C21="ظواهر نحوية","الكفاءة المستهدفة 7",IF(C21="قراءة ( أداء  )","الكفاءة المستهدفة 8",IF(C21="الصرف / الاملاء","الكفاءة المستهدفة 9",IF(C21="مطالعة","الكفاءة المستهدفة 10",IF(C21="محفوظات","الكفاءة المستهدفة 11",IF(C21="ت - كتابي","الكفاءة المستهدفة 12",IF(C21="ت - ت - ك / إ مشروع","الكفاءة المستهدفة 13",IF(C21="نشاطات إدماجية","الكفاءة المستهدفة 14",IF(C21="رياضيات","الكفاءة المستهدفة 15",IF(C21="رياضيات 2","الكفاءة المستهدفة 16",IF(C21="رياضيات 3","الكفاءة المستهدفة 17",IF(C21="رياضيات 4","الكفاءة المستهدفة 18",IF(C21="رياضيات 5","الكفاءة المستهدفة 19",IF(C21="رياضيات 6","الكفاءة المستهدفة 20",IF(C21="ت - علمية و تكنولوجية 1","الكفاءة المستهدفة 21",IF(C21="ت - علمية و تكنولوجية 2","الكفاءة المستهدفة 22",IF(C21="تاريخ","الكفاءة المستهدفة 23",IF(C21="جغرافيــــــــا","الكفاءة المستهدفة 24",IF(C21="ت - تشكيلية / موسيقية","الكفاءة المستهدفة 25",IF(C21="ت - بدنية","الكفاءة المستهدفة 26",IF(C21="معالجة / رياضيات","الكفاءة المستهدفة 27",IF(C21="معالجة / لغة عربية","الكفاءة المستهدفة 28",IF(C21="إتمام النصاب","الكفاءة المستهدفة 29",)))))))))))))))))))))))))))))</f>
        <v>الكفاءة المستهدفة 24</v>
      </c>
      <c r="S21" s="4" t="str">
        <f>IF(C21="إتمام النصاب","",VLOOKUP(C21,E31:N73,2,))</f>
        <v>رقم الحصة 24</v>
      </c>
    </row>
    <row r="22" spans="1:19" ht="30.95" hidden="1" customHeight="1">
      <c r="A22" s="5"/>
      <c r="B22" s="16"/>
      <c r="C22" s="16" t="str">
        <f>VLOOKUP(F3,'جدول الخدمة الاسبوعـــي'!B4:M8,12,0)</f>
        <v>ت - بدنية</v>
      </c>
      <c r="D22" s="16"/>
      <c r="E22" s="16" t="str">
        <f>IF(C22="إتمام النصاب","",VLOOKUP($C$7,'قاعدة البيانات'!A$6:AAH$100,MATCH(C22,'قاعدة البيانات'!A5:AAH5,0),0))</f>
        <v>فهم وتحليل الموقف</v>
      </c>
      <c r="F22" s="123" t="str">
        <f>IF(C22="إتمام النصاب","",VLOOKUP($C$7,'قاعدة البيانات'!A$6:AAH$100,MATCH(R22,'قاعدة البيانات'!A5:AAH5,0),0))</f>
        <v>الاطلاع وجمع معطيات فرديا و جماعيا و ترتيبها في الوقت المناسب .</v>
      </c>
      <c r="G22" s="124"/>
      <c r="H22" s="124"/>
      <c r="I22" s="124"/>
      <c r="J22" s="124"/>
      <c r="K22" s="124"/>
      <c r="L22" s="124"/>
      <c r="M22" s="125"/>
      <c r="N22" s="16">
        <f>IF(C22="إتمام النصاب","",VLOOKUP($C$7,'قاعدة البيانات'!A$6:AAH$100,MATCH(S22,'قاعدة البيانات'!A5:AAH5,0),0))</f>
        <v>2</v>
      </c>
      <c r="O22" s="12"/>
      <c r="R22" s="4" t="str">
        <f>IF(C22="ت -إسلامية ح 1","الكفاءة المستهدفة 1",IF(C22="ت - إسلامية ح 2","الكفاءة المستهدفة 2",IF(C22="ت - مدنية","الكفاءة المستهدفة 3",IF(C22="قراءة ( أداء + فهم + هيكلة )","الكفاءة المستهدفة 4",IF(C22="ت - شفوي","الكفاءة المستهدفة 5",IF(C22="قراءة ( أداء + فهم )","الكفاءة المستهدفة 6",IF(C22="ظواهر نحوية","الكفاءة المستهدفة 7",IF(C22="قراءة ( أداء  )","الكفاءة المستهدفة 8",IF(C22="الصرف / الاملاء","الكفاءة المستهدفة 9",IF(C22="مطالعة","الكفاءة المستهدفة 10",IF(C22="محفوظات","الكفاءة المستهدفة 11",IF(C22="ت - كتابي","الكفاءة المستهدفة 12",IF(C22="ت - ت - ك / إ مشروع","الكفاءة المستهدفة 13",IF(C22="نشاطات إدماجية","الكفاءة المستهدفة 14",IF(C22="رياضيات","الكفاءة المستهدفة 15",IF(C22="رياضيات 2","الكفاءة المستهدفة 16",IF(C22="رياضيات 3","الكفاءة المستهدفة 17",IF(C22="رياضيات 4","الكفاءة المستهدفة 18",IF(C22="رياضيات 5","الكفاءة المستهدفة 19",IF(C22="رياضيات 6","الكفاءة المستهدفة 20",IF(C22="ت - علمية و تكنولوجية 1","الكفاءة المستهدفة 21",IF(C22="ت - علمية و تكنولوجية 2","الكفاءة المستهدفة 22",IF(C22="تاريخ","الكفاءة المستهدفة 23",IF(C22="جغرافيــــــــا","الكفاءة المستهدفة 24",IF(C22="ت - تشكيلية / موسيقية","الكفاءة المستهدفة 25",IF(C22="ت - بدنية","الكفاءة المستهدفة 26",IF(C22="معالجة / رياضيات","الكفاءة المستهدفة 27",IF(C22="معالجة / لغة عربية","الكفاءة المستهدفة 28",IF(C22="إتمام النصاب","الكفاءة المستهدفة 29",)))))))))))))))))))))))))))))</f>
        <v>الكفاءة المستهدفة 26</v>
      </c>
      <c r="S22" s="4" t="str">
        <f>IF(C22="إتمام النصاب","",VLOOKUP(C22,E31:N74,2,))</f>
        <v>رقم الحصة 26</v>
      </c>
    </row>
    <row r="23" spans="1:19" hidden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9" hidden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9" hidden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9" hidden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9" hidden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1:19" ht="15.75" hidden="1" thickBo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1:19" ht="15.75" hidden="1" thickTop="1"/>
    <row r="30" spans="1:19" hidden="1"/>
    <row r="31" spans="1:19" hidden="1">
      <c r="E31" s="16" t="s">
        <v>15</v>
      </c>
      <c r="F31" s="21" t="s">
        <v>117</v>
      </c>
      <c r="G31" s="92" t="s">
        <v>15</v>
      </c>
      <c r="H31" s="92"/>
      <c r="I31" s="92"/>
      <c r="J31" s="92"/>
      <c r="K31" s="92" t="s">
        <v>15</v>
      </c>
      <c r="L31" s="92"/>
      <c r="M31" s="92"/>
      <c r="N31" s="92"/>
    </row>
    <row r="32" spans="1:19" hidden="1">
      <c r="E32" s="16" t="s">
        <v>18</v>
      </c>
      <c r="F32" s="21" t="s">
        <v>119</v>
      </c>
      <c r="G32" s="89" t="s">
        <v>18</v>
      </c>
      <c r="H32" s="90"/>
      <c r="I32" s="90"/>
      <c r="J32" s="91"/>
      <c r="K32" s="89" t="s">
        <v>18</v>
      </c>
      <c r="L32" s="90"/>
      <c r="M32" s="90"/>
      <c r="N32" s="91"/>
    </row>
    <row r="33" spans="5:14" hidden="1">
      <c r="E33" s="16" t="s">
        <v>24</v>
      </c>
      <c r="F33" s="21" t="s">
        <v>121</v>
      </c>
      <c r="G33" s="89" t="s">
        <v>24</v>
      </c>
      <c r="H33" s="90"/>
      <c r="I33" s="90"/>
      <c r="J33" s="91"/>
      <c r="K33" s="89" t="s">
        <v>18</v>
      </c>
      <c r="L33" s="90"/>
      <c r="M33" s="90"/>
      <c r="N33" s="91"/>
    </row>
    <row r="34" spans="5:14" hidden="1">
      <c r="E34" s="16" t="s">
        <v>13</v>
      </c>
      <c r="F34" s="21" t="s">
        <v>120</v>
      </c>
      <c r="G34" s="89" t="s">
        <v>13</v>
      </c>
      <c r="H34" s="90"/>
      <c r="I34" s="90"/>
      <c r="J34" s="91"/>
      <c r="K34" s="89" t="s">
        <v>156</v>
      </c>
      <c r="L34" s="90"/>
      <c r="M34" s="90"/>
      <c r="N34" s="91"/>
    </row>
    <row r="35" spans="5:14" hidden="1">
      <c r="E35" s="16" t="s">
        <v>30</v>
      </c>
      <c r="F35" s="21" t="s">
        <v>126</v>
      </c>
      <c r="G35" s="89" t="s">
        <v>30</v>
      </c>
      <c r="H35" s="90"/>
      <c r="I35" s="90"/>
      <c r="J35" s="91"/>
      <c r="K35" s="89" t="s">
        <v>157</v>
      </c>
      <c r="L35" s="90"/>
      <c r="M35" s="90"/>
      <c r="N35" s="91"/>
    </row>
    <row r="36" spans="5:14" hidden="1">
      <c r="E36" s="16" t="s">
        <v>40</v>
      </c>
      <c r="F36" s="21" t="s">
        <v>127</v>
      </c>
      <c r="G36" s="89" t="s">
        <v>40</v>
      </c>
      <c r="H36" s="90"/>
      <c r="I36" s="90"/>
      <c r="J36" s="91"/>
      <c r="K36" s="89" t="s">
        <v>158</v>
      </c>
      <c r="L36" s="90"/>
      <c r="M36" s="90"/>
      <c r="N36" s="91"/>
    </row>
    <row r="37" spans="5:14" hidden="1">
      <c r="E37" s="16" t="s">
        <v>19</v>
      </c>
      <c r="F37" s="21" t="s">
        <v>120</v>
      </c>
      <c r="G37" s="89" t="s">
        <v>19</v>
      </c>
      <c r="H37" s="90"/>
      <c r="I37" s="90"/>
      <c r="J37" s="91"/>
      <c r="K37" s="89" t="s">
        <v>19</v>
      </c>
      <c r="L37" s="90"/>
      <c r="M37" s="90"/>
      <c r="N37" s="91"/>
    </row>
    <row r="38" spans="5:14" hidden="1">
      <c r="E38" s="16" t="s">
        <v>25</v>
      </c>
      <c r="F38" s="21" t="s">
        <v>122</v>
      </c>
      <c r="G38" s="89" t="s">
        <v>25</v>
      </c>
      <c r="H38" s="90"/>
      <c r="I38" s="90"/>
      <c r="J38" s="91"/>
      <c r="K38" s="89" t="s">
        <v>25</v>
      </c>
      <c r="L38" s="90"/>
      <c r="M38" s="90"/>
      <c r="N38" s="91"/>
    </row>
    <row r="39" spans="5:14" hidden="1">
      <c r="E39" s="16" t="s">
        <v>34</v>
      </c>
      <c r="F39" s="21" t="s">
        <v>124</v>
      </c>
      <c r="G39" s="89" t="s">
        <v>34</v>
      </c>
      <c r="H39" s="90"/>
      <c r="I39" s="90"/>
      <c r="J39" s="91"/>
      <c r="K39" s="89" t="s">
        <v>34</v>
      </c>
      <c r="L39" s="90"/>
      <c r="M39" s="90"/>
      <c r="N39" s="91"/>
    </row>
    <row r="40" spans="5:14" hidden="1">
      <c r="E40" s="16" t="s">
        <v>29</v>
      </c>
      <c r="F40" s="21" t="s">
        <v>123</v>
      </c>
      <c r="G40" s="89" t="s">
        <v>29</v>
      </c>
      <c r="H40" s="90"/>
      <c r="I40" s="90"/>
      <c r="J40" s="91"/>
      <c r="K40" s="89" t="s">
        <v>159</v>
      </c>
      <c r="L40" s="90"/>
      <c r="M40" s="90"/>
      <c r="N40" s="91"/>
    </row>
    <row r="41" spans="5:14" hidden="1">
      <c r="E41" s="55" t="s">
        <v>174</v>
      </c>
      <c r="F41" s="21" t="s">
        <v>128</v>
      </c>
      <c r="G41" s="89" t="s">
        <v>174</v>
      </c>
      <c r="H41" s="90"/>
      <c r="I41" s="90"/>
      <c r="J41" s="91"/>
      <c r="K41" s="89" t="s">
        <v>174</v>
      </c>
      <c r="L41" s="90"/>
      <c r="M41" s="90"/>
      <c r="N41" s="91"/>
    </row>
    <row r="42" spans="5:14" hidden="1">
      <c r="E42" s="16" t="s">
        <v>37</v>
      </c>
      <c r="F42" s="21" t="s">
        <v>150</v>
      </c>
      <c r="G42" s="89" t="s">
        <v>37</v>
      </c>
      <c r="H42" s="90"/>
      <c r="I42" s="90"/>
      <c r="J42" s="91"/>
      <c r="K42" s="89" t="s">
        <v>37</v>
      </c>
      <c r="L42" s="90"/>
      <c r="M42" s="90"/>
      <c r="N42" s="91"/>
    </row>
    <row r="43" spans="5:14" hidden="1">
      <c r="E43" s="16" t="s">
        <v>14</v>
      </c>
      <c r="F43" s="21" t="s">
        <v>130</v>
      </c>
      <c r="G43" s="89" t="s">
        <v>14</v>
      </c>
      <c r="H43" s="90"/>
      <c r="I43" s="90"/>
      <c r="J43" s="91"/>
      <c r="K43" s="89" t="s">
        <v>14</v>
      </c>
      <c r="L43" s="90"/>
      <c r="M43" s="90"/>
      <c r="N43" s="91"/>
    </row>
    <row r="44" spans="5:14" hidden="1">
      <c r="E44" s="16" t="s">
        <v>20</v>
      </c>
      <c r="F44" s="21" t="s">
        <v>131</v>
      </c>
      <c r="G44" s="89" t="s">
        <v>20</v>
      </c>
      <c r="H44" s="90"/>
      <c r="I44" s="90"/>
      <c r="J44" s="91"/>
      <c r="K44" s="89" t="s">
        <v>151</v>
      </c>
      <c r="L44" s="90"/>
      <c r="M44" s="90"/>
      <c r="N44" s="91"/>
    </row>
    <row r="45" spans="5:14" hidden="1">
      <c r="E45" s="16" t="s">
        <v>26</v>
      </c>
      <c r="F45" s="21" t="s">
        <v>132</v>
      </c>
      <c r="G45" s="89" t="s">
        <v>26</v>
      </c>
      <c r="H45" s="90"/>
      <c r="I45" s="90"/>
      <c r="J45" s="91"/>
      <c r="K45" s="89" t="s">
        <v>151</v>
      </c>
      <c r="L45" s="90"/>
      <c r="M45" s="90"/>
      <c r="N45" s="91"/>
    </row>
    <row r="46" spans="5:14" hidden="1">
      <c r="E46" s="16" t="s">
        <v>28</v>
      </c>
      <c r="F46" s="21" t="s">
        <v>133</v>
      </c>
      <c r="G46" s="89" t="s">
        <v>28</v>
      </c>
      <c r="H46" s="90"/>
      <c r="I46" s="90"/>
      <c r="J46" s="91"/>
      <c r="K46" s="89" t="s">
        <v>151</v>
      </c>
      <c r="L46" s="90"/>
      <c r="M46" s="90"/>
      <c r="N46" s="91"/>
    </row>
    <row r="47" spans="5:14" hidden="1">
      <c r="E47" s="16" t="s">
        <v>31</v>
      </c>
      <c r="F47" s="21" t="s">
        <v>134</v>
      </c>
      <c r="G47" s="89" t="s">
        <v>31</v>
      </c>
      <c r="H47" s="90"/>
      <c r="I47" s="90"/>
      <c r="J47" s="91"/>
      <c r="K47" s="89" t="s">
        <v>151</v>
      </c>
      <c r="L47" s="90"/>
      <c r="M47" s="90"/>
      <c r="N47" s="91"/>
    </row>
    <row r="48" spans="5:14" hidden="1">
      <c r="E48" s="16" t="s">
        <v>32</v>
      </c>
      <c r="F48" s="21" t="s">
        <v>135</v>
      </c>
      <c r="G48" s="89" t="s">
        <v>32</v>
      </c>
      <c r="H48" s="90"/>
      <c r="I48" s="90"/>
      <c r="J48" s="91"/>
      <c r="K48" s="89" t="s">
        <v>151</v>
      </c>
      <c r="L48" s="90"/>
      <c r="M48" s="90"/>
      <c r="N48" s="91"/>
    </row>
    <row r="49" spans="5:14" hidden="1">
      <c r="E49" s="16" t="s">
        <v>39</v>
      </c>
      <c r="F49" s="21" t="s">
        <v>114</v>
      </c>
      <c r="G49" s="89" t="s">
        <v>39</v>
      </c>
      <c r="H49" s="90"/>
      <c r="I49" s="90"/>
      <c r="J49" s="91"/>
      <c r="K49" s="89" t="s">
        <v>152</v>
      </c>
      <c r="L49" s="90"/>
      <c r="M49" s="90"/>
      <c r="N49" s="91"/>
    </row>
    <row r="50" spans="5:14" hidden="1">
      <c r="E50" s="16" t="s">
        <v>38</v>
      </c>
      <c r="F50" s="21" t="s">
        <v>115</v>
      </c>
      <c r="G50" s="89" t="s">
        <v>38</v>
      </c>
      <c r="H50" s="90"/>
      <c r="I50" s="90"/>
      <c r="J50" s="91"/>
      <c r="K50" s="89" t="s">
        <v>152</v>
      </c>
      <c r="L50" s="90"/>
      <c r="M50" s="90"/>
      <c r="N50" s="91"/>
    </row>
    <row r="51" spans="5:14" hidden="1">
      <c r="E51" s="16" t="s">
        <v>67</v>
      </c>
      <c r="F51" s="21" t="s">
        <v>136</v>
      </c>
      <c r="G51" s="89" t="s">
        <v>67</v>
      </c>
      <c r="H51" s="90"/>
      <c r="I51" s="90"/>
      <c r="J51" s="91"/>
      <c r="K51" s="89" t="s">
        <v>22</v>
      </c>
      <c r="L51" s="90"/>
      <c r="M51" s="90"/>
      <c r="N51" s="91"/>
    </row>
    <row r="52" spans="5:14" hidden="1">
      <c r="E52" s="16" t="s">
        <v>33</v>
      </c>
      <c r="F52" s="21" t="s">
        <v>137</v>
      </c>
      <c r="G52" s="89" t="s">
        <v>33</v>
      </c>
      <c r="H52" s="90"/>
      <c r="I52" s="90"/>
      <c r="J52" s="91"/>
      <c r="K52" s="89" t="s">
        <v>22</v>
      </c>
      <c r="L52" s="90"/>
      <c r="M52" s="90"/>
      <c r="N52" s="91"/>
    </row>
    <row r="53" spans="5:14" hidden="1">
      <c r="E53" s="16" t="s">
        <v>21</v>
      </c>
      <c r="F53" s="21" t="s">
        <v>116</v>
      </c>
      <c r="G53" s="89" t="s">
        <v>21</v>
      </c>
      <c r="H53" s="90"/>
      <c r="I53" s="90"/>
      <c r="J53" s="91"/>
      <c r="K53" s="89" t="s">
        <v>153</v>
      </c>
      <c r="L53" s="90"/>
      <c r="M53" s="90"/>
      <c r="N53" s="91"/>
    </row>
    <row r="54" spans="5:14" hidden="1">
      <c r="E54" s="16" t="s">
        <v>16</v>
      </c>
      <c r="F54" s="21" t="s">
        <v>139</v>
      </c>
      <c r="G54" s="89" t="s">
        <v>16</v>
      </c>
      <c r="H54" s="90"/>
      <c r="I54" s="90"/>
      <c r="J54" s="91"/>
      <c r="K54" s="89" t="s">
        <v>154</v>
      </c>
      <c r="L54" s="90"/>
      <c r="M54" s="90"/>
      <c r="N54" s="91"/>
    </row>
    <row r="55" spans="5:14" hidden="1">
      <c r="E55" s="16" t="s">
        <v>27</v>
      </c>
      <c r="F55" s="21" t="s">
        <v>140</v>
      </c>
      <c r="G55" s="89" t="s">
        <v>27</v>
      </c>
      <c r="H55" s="90"/>
      <c r="I55" s="90"/>
      <c r="J55" s="91"/>
      <c r="K55" s="89" t="s">
        <v>27</v>
      </c>
      <c r="L55" s="90"/>
      <c r="M55" s="90"/>
      <c r="N55" s="91"/>
    </row>
    <row r="56" spans="5:14" hidden="1">
      <c r="E56" s="16" t="s">
        <v>17</v>
      </c>
      <c r="F56" s="21" t="s">
        <v>141</v>
      </c>
      <c r="G56" s="89" t="s">
        <v>17</v>
      </c>
      <c r="H56" s="90"/>
      <c r="I56" s="90"/>
      <c r="J56" s="91"/>
      <c r="K56" s="89" t="s">
        <v>17</v>
      </c>
      <c r="L56" s="90"/>
      <c r="M56" s="90"/>
      <c r="N56" s="91"/>
    </row>
    <row r="57" spans="5:14" hidden="1">
      <c r="E57" s="43" t="s">
        <v>165</v>
      </c>
      <c r="F57" s="21" t="s">
        <v>169</v>
      </c>
      <c r="G57" s="89" t="s">
        <v>165</v>
      </c>
      <c r="H57" s="90"/>
      <c r="I57" s="90"/>
      <c r="J57" s="91"/>
      <c r="K57" s="89" t="s">
        <v>165</v>
      </c>
      <c r="L57" s="90"/>
      <c r="M57" s="90"/>
      <c r="N57" s="91"/>
    </row>
    <row r="58" spans="5:14" hidden="1">
      <c r="E58" s="43" t="s">
        <v>166</v>
      </c>
      <c r="F58" s="21" t="s">
        <v>171</v>
      </c>
      <c r="G58" s="89" t="s">
        <v>166</v>
      </c>
      <c r="H58" s="90"/>
      <c r="I58" s="90"/>
      <c r="J58" s="91"/>
      <c r="K58" s="89" t="s">
        <v>166</v>
      </c>
      <c r="L58" s="90"/>
      <c r="M58" s="90"/>
      <c r="N58" s="91"/>
    </row>
    <row r="59" spans="5:14" hidden="1">
      <c r="E59" s="43" t="s">
        <v>167</v>
      </c>
      <c r="F59" s="21" t="s">
        <v>173</v>
      </c>
      <c r="G59" s="89" t="s">
        <v>167</v>
      </c>
      <c r="H59" s="90"/>
      <c r="I59" s="90"/>
      <c r="J59" s="91"/>
      <c r="K59" s="89" t="s">
        <v>167</v>
      </c>
      <c r="L59" s="90"/>
      <c r="M59" s="90"/>
      <c r="N59" s="91"/>
    </row>
    <row r="60" spans="5:14" hidden="1">
      <c r="E60" s="16" t="s">
        <v>35</v>
      </c>
      <c r="F60" s="21" t="s">
        <v>147</v>
      </c>
      <c r="G60" s="89" t="s">
        <v>35</v>
      </c>
      <c r="H60" s="90"/>
      <c r="I60" s="90"/>
      <c r="J60" s="91"/>
      <c r="K60" s="89" t="s">
        <v>155</v>
      </c>
      <c r="L60" s="90"/>
      <c r="M60" s="90"/>
      <c r="N60" s="91"/>
    </row>
    <row r="61" spans="5:14" hidden="1">
      <c r="E61" s="16" t="s">
        <v>23</v>
      </c>
      <c r="F61" s="21" t="s">
        <v>148</v>
      </c>
      <c r="G61" s="89" t="s">
        <v>23</v>
      </c>
      <c r="H61" s="90"/>
      <c r="I61" s="90"/>
      <c r="J61" s="91"/>
      <c r="K61" s="89" t="s">
        <v>23</v>
      </c>
      <c r="L61" s="90"/>
      <c r="M61" s="90"/>
      <c r="N61" s="91"/>
    </row>
    <row r="62" spans="5:14" hidden="1">
      <c r="E62" s="16" t="s">
        <v>36</v>
      </c>
      <c r="F62" s="21" t="s">
        <v>149</v>
      </c>
      <c r="G62" s="89" t="s">
        <v>36</v>
      </c>
      <c r="H62" s="90"/>
      <c r="I62" s="90"/>
      <c r="J62" s="91"/>
      <c r="K62" s="89" t="s">
        <v>36</v>
      </c>
      <c r="L62" s="90"/>
      <c r="M62" s="90"/>
      <c r="N62" s="91"/>
    </row>
    <row r="63" spans="5:14" hidden="1"/>
    <row r="64" spans="5:14" hidden="1"/>
    <row r="65" spans="1:24" hidden="1"/>
    <row r="66" spans="1:24" hidden="1"/>
    <row r="67" spans="1:24" hidden="1"/>
    <row r="68" spans="1:24" hidden="1"/>
    <row r="69" spans="1:24" ht="21" hidden="1" customHeight="1"/>
    <row r="70" spans="1:24" ht="23.25" hidden="1" customHeight="1" thickBot="1"/>
    <row r="71" spans="1:24" ht="1.5" customHeight="1" thickTop="1" thickBo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</row>
    <row r="72" spans="1:24" ht="6.75" customHeight="1" thickTop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S72" s="22"/>
      <c r="T72" s="23"/>
      <c r="U72" s="23"/>
      <c r="V72" s="23"/>
      <c r="W72" s="23"/>
      <c r="X72" s="24"/>
    </row>
    <row r="73" spans="1:24" ht="30" customHeight="1">
      <c r="A73" s="5"/>
      <c r="B73" s="6"/>
      <c r="C73" s="8"/>
      <c r="D73" s="8"/>
      <c r="E73" s="25" t="s">
        <v>79</v>
      </c>
      <c r="F73" s="26" t="str">
        <f>T79</f>
        <v>الأحـــــــــــــــد</v>
      </c>
      <c r="G73" s="48">
        <v>7</v>
      </c>
      <c r="H73" s="52" t="s">
        <v>84</v>
      </c>
      <c r="I73" s="50">
        <v>2014</v>
      </c>
      <c r="J73" s="51" t="s">
        <v>106</v>
      </c>
      <c r="K73" s="48">
        <v>13</v>
      </c>
      <c r="L73" s="49" t="s">
        <v>103</v>
      </c>
      <c r="M73" s="50">
        <v>1435</v>
      </c>
      <c r="N73" s="11"/>
      <c r="O73" s="12"/>
      <c r="S73" s="27"/>
      <c r="T73" s="102" t="s">
        <v>803</v>
      </c>
      <c r="U73" s="102"/>
      <c r="V73" s="102"/>
      <c r="W73" s="102"/>
      <c r="X73" s="28"/>
    </row>
    <row r="74" spans="1:24" ht="13.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S74" s="27"/>
      <c r="T74" s="103" t="s">
        <v>107</v>
      </c>
      <c r="U74" s="103"/>
      <c r="V74" s="103" t="s">
        <v>108</v>
      </c>
      <c r="W74" s="103"/>
      <c r="X74" s="28"/>
    </row>
    <row r="75" spans="1:24" ht="21" customHeight="1">
      <c r="A75" s="5"/>
      <c r="B75" s="97" t="s">
        <v>7</v>
      </c>
      <c r="C75" s="97"/>
      <c r="D75" s="98" t="s">
        <v>161</v>
      </c>
      <c r="E75" s="98"/>
      <c r="F75" s="97" t="s">
        <v>8</v>
      </c>
      <c r="G75" s="97"/>
      <c r="H75" s="97"/>
      <c r="I75" s="97"/>
      <c r="J75" s="116" t="s">
        <v>162</v>
      </c>
      <c r="K75" s="116"/>
      <c r="L75" s="116"/>
      <c r="M75" s="6"/>
      <c r="N75" s="6"/>
      <c r="O75" s="7"/>
      <c r="S75" s="27"/>
      <c r="T75" s="103"/>
      <c r="U75" s="103"/>
      <c r="V75" s="103"/>
      <c r="W75" s="103"/>
      <c r="X75" s="28"/>
    </row>
    <row r="76" spans="1:24" ht="2.2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  <c r="S76" s="27"/>
      <c r="T76" s="29"/>
      <c r="U76" s="29"/>
      <c r="V76" s="29"/>
      <c r="W76" s="29"/>
      <c r="X76" s="28"/>
    </row>
    <row r="77" spans="1:24" ht="24" customHeight="1">
      <c r="A77" s="5"/>
      <c r="B77" s="96" t="s">
        <v>146</v>
      </c>
      <c r="C77" s="96"/>
      <c r="D77" s="30">
        <f>V79</f>
        <v>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S77" s="27"/>
      <c r="T77" s="104"/>
      <c r="U77" s="104"/>
      <c r="V77" s="105"/>
      <c r="W77" s="105"/>
      <c r="X77" s="28"/>
    </row>
    <row r="78" spans="1:24" ht="15.75" thickBo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R78" s="4" t="s">
        <v>46</v>
      </c>
      <c r="S78" s="27"/>
      <c r="T78" s="104"/>
      <c r="U78" s="104"/>
      <c r="V78" s="105"/>
      <c r="W78" s="105"/>
      <c r="X78" s="28"/>
    </row>
    <row r="79" spans="1:24" ht="24" customHeight="1" thickTop="1" thickBot="1">
      <c r="A79" s="5"/>
      <c r="B79" s="65" t="s">
        <v>5</v>
      </c>
      <c r="C79" s="65" t="s">
        <v>10</v>
      </c>
      <c r="D79" s="65" t="s">
        <v>143</v>
      </c>
      <c r="E79" s="84" t="s">
        <v>809</v>
      </c>
      <c r="F79" s="110" t="s">
        <v>1</v>
      </c>
      <c r="G79" s="110"/>
      <c r="H79" s="110"/>
      <c r="I79" s="110"/>
      <c r="J79" s="110"/>
      <c r="K79" s="110"/>
      <c r="L79" s="110"/>
      <c r="M79" s="110"/>
      <c r="N79" s="66" t="s">
        <v>344</v>
      </c>
      <c r="O79" s="15"/>
      <c r="Q79" s="4" t="s">
        <v>44</v>
      </c>
      <c r="S79" s="27"/>
      <c r="T79" s="117" t="s">
        <v>44</v>
      </c>
      <c r="U79" s="117"/>
      <c r="V79" s="94">
        <v>2</v>
      </c>
      <c r="W79" s="94"/>
      <c r="X79" s="28"/>
    </row>
    <row r="80" spans="1:24" ht="30.95" customHeight="1" thickTop="1" thickBot="1">
      <c r="A80" s="5"/>
      <c r="B80" s="67">
        <v>8</v>
      </c>
      <c r="C80" s="68" t="str">
        <f>IF(C10=0,"",VLOOKUP(C10,G31:N62,5,))</f>
        <v>قراءة ( أداء + فهم + هيكلة )</v>
      </c>
      <c r="D80" s="69" t="str">
        <f>IF(C80="إتمام النصاب","",IF(C80="","",IF(C80="الصرف / الاملاء","65 د",IF(C80="ظواهر نحوية","65 د",IF(C80="تعبير شفوي","30 د",IF(C80="قراءة ( أداء + فهم )","25 د",IF(C80="قراءة ( أداء + فهم + هيكلة )","60 د",IF(C80&lt;&gt;"قراءة ( أداء + فهم + هيكلة )","45 د",IF(C80&lt;&gt;"قراءة ( أداء + فهم )","45 د")))))))))</f>
        <v>60 د</v>
      </c>
      <c r="E80" s="68" t="str">
        <f>IF(C80="","",IF(E10=0,"",E10))</f>
        <v>الوعد المنسي 2</v>
      </c>
      <c r="F80" s="111" t="str">
        <f>IF(E80="","",IF(C80="","",IF(F10=0,"",F10)))</f>
        <v>القدرة على ادراك بعد السلام و احترام الغير .</v>
      </c>
      <c r="G80" s="111"/>
      <c r="H80" s="111"/>
      <c r="I80" s="111"/>
      <c r="J80" s="111"/>
      <c r="K80" s="111"/>
      <c r="L80" s="111"/>
      <c r="M80" s="111"/>
      <c r="N80" s="68">
        <f>IF(C80="","",IF(N10=0,"",N10))</f>
        <v>1</v>
      </c>
      <c r="O80" s="12"/>
      <c r="Q80" s="4" t="s">
        <v>45</v>
      </c>
      <c r="R80" s="4" t="str">
        <f>IF(C80="ت -إسلامية ح 1","الكفاءة المستهدفة 1",IF(C80="ت - إسلامية ح 2","الكفاءة المستهدفة 2",IF(C80="ت - مدنية","الكفاءة المستهدفة 3",IF(C80="قراءة ( أداء + فهم + هيكلة )","الكفاءة المستهدفة 4",IF(C80="ت - شفوي","الكفاءة المستهدفة 5",IF(C80="قراءة ( أداء + فهم )","الكفاءة المستهدفة 6",IF(C80="ظواهر نحوية","الكفاءة المستهدفة 7",IF(C80="قراءة ( أداء  )","الكفاءة المستهدفة 8",IF(C80="الصرف / الاملاء","الكفاءة المستهدفة 9",IF(C80="مطالعة","الكفاءة المستهدفة 10",IF(C80="محفوظات","الكفاءة المستهدفة 11",IF(C80="ت - كتابي","الكفاءة المستهدفة 12",IF(C80="ت - ت - ك / إ مشروع","الكفاءة المستهدفة 13",IF(C80="خط / ن إدماج","الكفاءة المستهدفة 14",IF(C80="رياضيات","الكفاءة المستهدفة 15",IF(C80="رياضيات 2","الكفاءة المستهدفة 16",IF(C80="رياضيات 3","الكفاءة المستهدفة 17",IF(C80="رياضيات 4","الكفاءة المستهدفة 18",IF(C80="رياضيات 5","الكفاءة المستهدفة 19",IF(C80="رياضيات 6","الكفاءة المستهدفة 20",IF(C80="ت - علمية و تكنولوجية 1","الكفاءة المستهدفة 21",IF(C80="ت - علمية و تكنولوجية 2","الكفاءة المستهدفة 22",IF(C80="تاريخ","الكفاءة المستهدفة 23",IF(C80="جغرافيــــــــا","الكفاءة المستهدفة 24",IF(C80="ت - تشكيلية / موسيقية","الكفاءة المستهدفة 25",IF(C80="ت - بدنية","الكفاءة المستهدفة 26",IF(C80="معالجة / رياضيات","الكفاءة المستهدفة 27",IF(C80="معالجة / لغة عربية","الكفاءة المستهدفة 28",IF(C80="إتمام النصاب","الكفاءة المستهدفة 29",)))))))))))))))))))))))))))))</f>
        <v>الكفاءة المستهدفة 4</v>
      </c>
      <c r="S80" s="27"/>
      <c r="T80" s="117"/>
      <c r="U80" s="117"/>
      <c r="V80" s="94"/>
      <c r="W80" s="94"/>
      <c r="X80" s="28"/>
    </row>
    <row r="81" spans="1:24" ht="30.95" customHeight="1" thickTop="1" thickBot="1">
      <c r="A81" s="5"/>
      <c r="B81" s="70" t="s">
        <v>177</v>
      </c>
      <c r="C81" s="68" t="str">
        <f>IF(C11=0,"",VLOOKUP(C11,G31:N62,5,))</f>
        <v>تعبير شفوي</v>
      </c>
      <c r="D81" s="69" t="str">
        <f>IF(C81="إتمام النصاب","",IF(C81="","",IF(C81="الصرف / الاملاء","65 د",IF(C81="ظواهر نحوية","65 د",IF(C81="تعبير شفوي","30 د",IF(C81="قراءة ( أداء + فهم )","25 د",IF(C81="قراءة ( أداء + فهم + هيكلة )","60 د",IF(C81&lt;&gt;"قراءة ( أداء + فهم + هيكلة )","45 د",IF(C81&lt;&gt;"قراءة ( أداء + فهم )","45 د")))))))))</f>
        <v>30 د</v>
      </c>
      <c r="E81" s="68" t="str">
        <f>IF(C81="","",IF(E11=0,"",E11))</f>
        <v>الاخبار عن حدث 1</v>
      </c>
      <c r="F81" s="111" t="str">
        <f>IF(E81="","",IF(C81="","",IF(F11=0,"",F11)))</f>
        <v>القدرة على التعبير السليم و التحكم في استعمال الكلمات .</v>
      </c>
      <c r="G81" s="111"/>
      <c r="H81" s="111"/>
      <c r="I81" s="111"/>
      <c r="J81" s="111"/>
      <c r="K81" s="111"/>
      <c r="L81" s="111"/>
      <c r="M81" s="111"/>
      <c r="N81" s="68">
        <f>IF(C81="","",IF(N11=0,"",N11))</f>
        <v>1</v>
      </c>
      <c r="O81" s="12"/>
      <c r="Q81" s="4" t="s">
        <v>43</v>
      </c>
      <c r="R81" s="4">
        <f>IF(C81="ت -إسلامية ح 1","الكفاءة المستهدفة 1",IF(C81="ت - إسلامية ح 2","الكفاءة المستهدفة 2",IF(C81="ت - مدنية","الكفاءة المستهدفة 3",IF(C81="قراءة ( أداء + فهم + هيكلة )","الكفاءة المستهدفة 4",IF(C81="ت - شفوي","الكفاءة المستهدفة 5",IF(C81="قراءة ( أداء + فهم )","الكفاءة المستهدفة 6",IF(C81="ظواهر نحوية","الكفاءة المستهدفة 7",IF(C81="قراءة ( أداء  )","الكفاءة المستهدفة 8",IF(C81="الصرف / الاملاء","الكفاءة المستهدفة 9",IF(C81="مطالعة","الكفاءة المستهدفة 10",IF(C81="محفوظات","الكفاءة المستهدفة 11",IF(C81="ت - كتابي","الكفاءة المستهدفة 12",IF(C81="ت - ت - ك / إ مشروع","الكفاءة المستهدفة 13",IF(C81="نشاطات إدماجية ","الكفاءة المستهدفة 14",IF(C81="رياضيات","الكفاءة المستهدفة 15",IF(C81="رياضيات 2","الكفاءة المستهدفة 16",IF(C81="رياضيات 3","الكفاءة المستهدفة 17",IF(C81="رياضيات 4","الكفاءة المستهدفة 18",IF(C81="رياضيات 5","الكفاءة المستهدفة 19",IF(C81="رياضيات 6","الكفاءة المستهدفة 20",IF(C81="ت - علمية و تكنولوجية 1","الكفاءة المستهدفة 21",IF(C81="ت - علمية و تكنولوجية 2","الكفاءة المستهدفة 22",IF(C81="تاريخ","الكفاءة المستهدفة 23",IF(C81="جغرافيــــــــا","الكفاءة المستهدفة 24",IF(C81="ت - تشكيلية / موسيقية","الكفاءة المستهدفة 25",IF(C81="ت - بدنية","الكفاءة المستهدفة 26",IF(C81="معالجة / رياضيات","الكفاءة المستهدفة 27",IF(C81="معالجة / لغة عربية","الكفاءة المستهدفة 28",IF(C81="إتمام النصاب","الكفاءة المستهدفة 29",)))))))))))))))))))))))))))))</f>
        <v>0</v>
      </c>
      <c r="S81" s="31"/>
      <c r="T81" s="32"/>
      <c r="U81" s="32"/>
      <c r="V81" s="32"/>
      <c r="W81" s="32"/>
      <c r="X81" s="33"/>
    </row>
    <row r="82" spans="1:24" ht="33" customHeight="1" thickTop="1" thickBot="1">
      <c r="A82" s="5"/>
      <c r="B82" s="95" t="s">
        <v>81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12"/>
      <c r="Q82" s="4" t="s">
        <v>41</v>
      </c>
      <c r="S82" s="22"/>
      <c r="T82" s="23"/>
      <c r="U82" s="23"/>
      <c r="V82" s="23"/>
      <c r="W82" s="23"/>
      <c r="X82" s="24"/>
    </row>
    <row r="83" spans="1:24" ht="30.95" customHeight="1" thickTop="1" thickBot="1">
      <c r="A83" s="5"/>
      <c r="B83" s="71" t="s">
        <v>178</v>
      </c>
      <c r="C83" s="72" t="str">
        <f>IF(C13=0,"",VLOOKUP(C13,G31:N62,5,))</f>
        <v>رياضيات</v>
      </c>
      <c r="D83" s="73" t="str">
        <f>IF(C83="إتمام النصاب","",IF(C83="","",IF(C83="الصرف / الاملاء","65 د",IF(C83="ظواهر نحوية","65 د",IF(C83="تعبير شفوي","30 د",IF(C83="قراءة ( أداء + فهم )","25 د",IF(C83="قراءة ( أداء + فهم + هيكلة )","60 د",IF(C83&lt;&gt;"قراءة ( أداء + فهم + هيكلة )","45 د",IF(C83&lt;&gt;"قراءة ( أداء + فهم )","45 د")))))))))</f>
        <v>45 د</v>
      </c>
      <c r="E83" s="72" t="str">
        <f>IF(C83="","",IF(E13=0,"",E13))</f>
        <v>الأعـــــــــــداد</v>
      </c>
      <c r="F83" s="108" t="str">
        <f>IF(E83="","",IF(C83="","",IF(F13=0,"",F13)))</f>
        <v xml:space="preserve">القدرة على التعرف على أعداد أكبر من 9999  و العمل بها </v>
      </c>
      <c r="G83" s="108"/>
      <c r="H83" s="108"/>
      <c r="I83" s="108"/>
      <c r="J83" s="108"/>
      <c r="K83" s="108"/>
      <c r="L83" s="108"/>
      <c r="M83" s="108"/>
      <c r="N83" s="72">
        <f>IF(C83="","",IF(N13=0,"",N13))</f>
        <v>1</v>
      </c>
      <c r="O83" s="12"/>
      <c r="Q83" s="4" t="s">
        <v>42</v>
      </c>
      <c r="R83" s="4" t="str">
        <f t="shared" ref="R83:R84" si="0">IF(C83="ت -إسلامية ح 1","الكفاءة المستهدفة 1",IF(C83="ت - إسلامية ح 2","الكفاءة المستهدفة 2",IF(C83="ت - مدنية","الكفاءة المستهدفة 3",IF(C83="قراءة ( أداء + فهم + هيكلة )","الكفاءة المستهدفة 4",IF(C83="ت - شفوي","الكفاءة المستهدفة 5",IF(C83="قراءة ( أداء + فهم )","الكفاءة المستهدفة 6",IF(C83="ظواهر نحوية","الكفاءة المستهدفة 7",IF(C83="قراءة ( أداء  )","الكفاءة المستهدفة 8",IF(C83="الصرف / الاملاء","الكفاءة المستهدفة 9",IF(C83="مطالعة","الكفاءة المستهدفة 10",IF(C83="محفوظات","الكفاءة المستهدفة 11",IF(C83="ت - كتابي","الكفاءة المستهدفة 12",IF(C83="ت - ت - ك / إ مشروع","الكفاءة المستهدفة 13",IF(C83="خط / ن إدماج","الكفاءة المستهدفة 14",IF(C83="رياضيات","الكفاءة المستهدفة 15",IF(C83="رياضيات 2","الكفاءة المستهدفة 16",IF(C83="رياضيات 3","الكفاءة المستهدفة 17",IF(C83="رياضيات 4","الكفاءة المستهدفة 18",IF(C83="رياضيات 5","الكفاءة المستهدفة 19",IF(C83="رياضيات 6","الكفاءة المستهدفة 20",IF(C83="ت - علمية و تكنولوجية 1","الكفاءة المستهدفة 21",IF(C83="ت - علمية و تكنولوجية 2","الكفاءة المستهدفة 22",IF(C83="تاريخ","الكفاءة المستهدفة 23",IF(C83="جغرافيــــــــا","الكفاءة المستهدفة 24",IF(C83="ت - تشكيلية / موسيقية","الكفاءة المستهدفة 25",IF(C83="ت - بدنية","الكفاءة المستهدفة 26",IF(C83="معالجة / رياضيات","الكفاءة المستهدفة 27",IF(C83="معالجة / لغة عربية","الكفاءة المستهدفة 28",IF(C83="إتمام النصاب","الكفاءة المستهدفة 29",)))))))))))))))))))))))))))))</f>
        <v>الكفاءة المستهدفة 15</v>
      </c>
      <c r="S83" s="27"/>
      <c r="T83" s="115" t="s">
        <v>807</v>
      </c>
      <c r="U83" s="115"/>
      <c r="V83" s="115"/>
      <c r="W83" s="115"/>
      <c r="X83" s="28"/>
    </row>
    <row r="84" spans="1:24" ht="30.95" customHeight="1" thickTop="1" thickBot="1">
      <c r="A84" s="5"/>
      <c r="B84" s="74" t="s">
        <v>179</v>
      </c>
      <c r="C84" s="72" t="str">
        <f>IF(C14=0,"",VLOOKUP(C14,G31:N62,5,))</f>
        <v>إتمام النصاب</v>
      </c>
      <c r="D84" s="73" t="str">
        <f>IF(C84="إتمام النصاب","",IF(C84="","",IF(C84="الصرف / الاملاء","65 د",IF(C84="ظواهر نحوية","65 د",IF(C84="تعبير شفوي","30 د",IF(C84="قراءة ( أداء + فهم )","25 د",IF(C84="قراءة ( أداء + فهم + هيكلة )","60 د",IF(C84&lt;&gt;"قراءة ( أداء + فهم + هيكلة )","45 د",IF(C84&lt;&gt;"قراءة ( أداء + فهم )","45 د")))))))))</f>
        <v/>
      </c>
      <c r="E84" s="72" t="str">
        <f>IF(C84="","",IF(E14=0,"",E14))</f>
        <v/>
      </c>
      <c r="F84" s="108" t="str">
        <f>IF(E84="","",IF(C84="","",IF(F14=0,"",F14)))</f>
        <v/>
      </c>
      <c r="G84" s="108"/>
      <c r="H84" s="108"/>
      <c r="I84" s="108"/>
      <c r="J84" s="108"/>
      <c r="K84" s="108"/>
      <c r="L84" s="108"/>
      <c r="M84" s="108"/>
      <c r="N84" s="72" t="str">
        <f>IF(C84="","",IF(N14=0,"",N14))</f>
        <v/>
      </c>
      <c r="O84" s="12"/>
      <c r="R84" s="4" t="str">
        <f t="shared" si="0"/>
        <v>الكفاءة المستهدفة 29</v>
      </c>
      <c r="S84" s="27"/>
      <c r="T84" s="118" t="s">
        <v>808</v>
      </c>
      <c r="U84" s="118"/>
      <c r="V84" s="118"/>
      <c r="W84" s="118"/>
      <c r="X84" s="28"/>
    </row>
    <row r="85" spans="1:24" ht="15.75" customHeight="1" thickTop="1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  <c r="S85" s="27"/>
      <c r="T85" s="29"/>
      <c r="U85" s="29"/>
      <c r="V85" s="29"/>
      <c r="W85" s="29"/>
      <c r="X85" s="28"/>
    </row>
    <row r="86" spans="1:24" ht="21.75" customHeight="1" thickBot="1">
      <c r="A86" s="5"/>
      <c r="B86" s="109" t="s">
        <v>12</v>
      </c>
      <c r="C86" s="109"/>
      <c r="D86" s="93" t="str">
        <f>IF(C88="","","الواحــــــــــــدة")</f>
        <v>الواحــــــــــــدة</v>
      </c>
      <c r="E86" s="93"/>
      <c r="F86" s="40"/>
      <c r="G86" s="40"/>
      <c r="H86" s="40"/>
      <c r="I86" s="101" t="s">
        <v>8</v>
      </c>
      <c r="J86" s="101"/>
      <c r="K86" s="101"/>
      <c r="L86" s="101"/>
      <c r="M86" s="93" t="str">
        <f>IF(C88="","",IF(C91="","الثانية و النصف",IF(C92="","الثالثة و النصف",IF(C92&lt;&gt;"","الرابعة و الرّبع"))))</f>
        <v>الرابعة و الرّبع</v>
      </c>
      <c r="N86" s="93"/>
      <c r="O86" s="12"/>
      <c r="S86" s="31"/>
      <c r="T86" s="87" t="s">
        <v>810</v>
      </c>
      <c r="U86" s="87"/>
      <c r="V86" s="87"/>
      <c r="W86" s="87"/>
      <c r="X86" s="33"/>
    </row>
    <row r="87" spans="1:24" ht="22.5" customHeight="1" thickTop="1" thickBot="1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2"/>
      <c r="S87" s="29"/>
      <c r="T87" s="88" t="s">
        <v>811</v>
      </c>
      <c r="U87" s="88"/>
      <c r="V87" s="88"/>
      <c r="W87" s="88"/>
      <c r="X87" s="29"/>
    </row>
    <row r="88" spans="1:24" ht="30.95" customHeight="1" thickTop="1" thickBot="1">
      <c r="A88" s="5"/>
      <c r="B88" s="44">
        <v>13</v>
      </c>
      <c r="C88" s="42" t="str">
        <f>IF(C18=0,"",VLOOKUP(C18,G31:N62,5,))</f>
        <v>تربية إسلامية</v>
      </c>
      <c r="D88" s="53" t="str">
        <f>IF(C88="إتمام النصاب","",IF(C88="","",IF(C88="الصرف / الاملاء","65 د",IF(C88="ظواهر نحوية","65 د",IF(C88="تعبير شفوي","30 د",IF(C88="قراءة ( أداء + فهم )","25 د",IF(C88="قراءة ( أداء + فهم + هيكلة )","60 د",IF(C88&lt;&gt;"قراءة ( أداء + فهم + هيكلة )","45 د",IF(C88&lt;&gt;"قراءة ( أداء + فهم )","45 د")))))))))</f>
        <v>45 د</v>
      </c>
      <c r="E88" s="42" t="str">
        <f>IF(C88="","",IF(E18=0,"",E18))</f>
        <v xml:space="preserve">لقمان يوصي ابنه   </v>
      </c>
      <c r="F88" s="106" t="str">
        <f>IF(E88="","",IF(C88="","",IF(F18=0,"",F18)))</f>
        <v>القدرة على العمل بنصائح لقمان و تلاوة الآيات من 13 إلى 19 من سورة لقمان تلاوة صحيحة</v>
      </c>
      <c r="G88" s="106"/>
      <c r="H88" s="106"/>
      <c r="I88" s="106"/>
      <c r="J88" s="106"/>
      <c r="K88" s="106"/>
      <c r="L88" s="106"/>
      <c r="M88" s="106"/>
      <c r="N88" s="42">
        <f>IF(C88="","",IF(N18=0,"",N18))</f>
        <v>1</v>
      </c>
      <c r="O88" s="12"/>
      <c r="R88" s="4">
        <f t="shared" ref="R88:R89" si="1">IF(C88="ت -إسلامية ح 1","الكفاءة المستهدفة 1",IF(C88="ت - إسلامية ح 2","الكفاءة المستهدفة 2",IF(C88="ت - مدنية","الكفاءة المستهدفة 3",IF(C88="قراءة ( أداء + فهم + هيكلة )","الكفاءة المستهدفة 4",IF(C88="ت - شفوي","الكفاءة المستهدفة 5",IF(C88="قراءة ( أداء + فهم )","الكفاءة المستهدفة 6",IF(C88="ظواهر نحوية","الكفاءة المستهدفة 7",IF(C88="قراءة ( أداء  )","الكفاءة المستهدفة 8",IF(C88="الصرف / الاملاء","الكفاءة المستهدفة 9",IF(C88="مطالعة","الكفاءة المستهدفة 10",IF(C88="محفوظات","الكفاءة المستهدفة 11",IF(C88="ت - كتابي","الكفاءة المستهدفة 12",IF(C88="ت - ت - ك / إ مشروع","الكفاءة المستهدفة 13",IF(C88="خط / ن إدماج","الكفاءة المستهدفة 14",IF(C88="رياضيات","الكفاءة المستهدفة 15",IF(C88="رياضيات 2","الكفاءة المستهدفة 16",IF(C88="رياضيات 3","الكفاءة المستهدفة 17",IF(C88="رياضيات 4","الكفاءة المستهدفة 18",IF(C88="رياضيات 5","الكفاءة المستهدفة 19",IF(C88="رياضيات 6","الكفاءة المستهدفة 20",IF(C88="ت - علمية و تكنولوجية 1","الكفاءة المستهدفة 21",IF(C88="ت - علمية و تكنولوجية 2","الكفاءة المستهدفة 22",IF(C88="تاريخ","الكفاءة المستهدفة 23",IF(C88="جغرافيــــــــا","الكفاءة المستهدفة 24",IF(C88="ت - تشكيلية / موسيقية","الكفاءة المستهدفة 25",IF(C88="ت - بدنية","الكفاءة المستهدفة 26",IF(C88="معالجة / رياضيات","الكفاءة المستهدفة 27",IF(C88="معالجة / لغة عربية","الكفاءة المستهدفة 28",IF(C88="إتمام النصاب","الكفاءة المستهدفة 29",)))))))))))))))))))))))))))))</f>
        <v>0</v>
      </c>
      <c r="S88" s="29"/>
      <c r="T88" s="112" t="s">
        <v>806</v>
      </c>
      <c r="U88" s="112"/>
      <c r="V88" s="112"/>
      <c r="W88" s="112"/>
      <c r="X88" s="29"/>
    </row>
    <row r="89" spans="1:24" ht="30.95" customHeight="1" thickTop="1" thickBot="1">
      <c r="A89" s="5"/>
      <c r="B89" s="45" t="s">
        <v>180</v>
      </c>
      <c r="C89" s="42" t="str">
        <f>IF(C19=0,"",VLOOKUP(C19,G31:N62,5,))</f>
        <v>ت - علمية و تكنولوجية</v>
      </c>
      <c r="D89" s="53" t="str">
        <f>IF(C89="إتمام النصاب","",IF(C89="","",IF(C89="الصرف / الاملاء","65 د",IF(C89="ظواهر نحوية","65 د",IF(C89="تعبير شفوي","30 د",IF(C89="قراءة ( أداء + فهم )","25 د",IF(C89="قراءة ( أداء + فهم + هيكلة )","60 د",IF(C89&lt;&gt;"قراءة ( أداء + فهم + هيكلة )","45 د",IF(C89&lt;&gt;"قراءة ( أداء + فهم )","45 د")))))))))</f>
        <v>45 د</v>
      </c>
      <c r="E89" s="42" t="str">
        <f>IF(C89="","",IF(E19=0,"",E19))</f>
        <v xml:space="preserve">الاحتراق في الهواء </v>
      </c>
      <c r="F89" s="106" t="str">
        <f>IF(E89="","",IF(C89="","",IF(F19=0,"",F19)))</f>
        <v>القدرة على : أن يتعرف على غازات أخرى غير الهواء -  يشرح كيف يتم الاحتراق</v>
      </c>
      <c r="G89" s="106"/>
      <c r="H89" s="106"/>
      <c r="I89" s="106"/>
      <c r="J89" s="106"/>
      <c r="K89" s="106"/>
      <c r="L89" s="106"/>
      <c r="M89" s="106"/>
      <c r="N89" s="42">
        <f>IF(C89="","",IF(N19=0,"",N19))</f>
        <v>1</v>
      </c>
      <c r="O89" s="12"/>
      <c r="R89" s="4">
        <f t="shared" si="1"/>
        <v>0</v>
      </c>
      <c r="S89" s="29"/>
      <c r="T89" s="105"/>
      <c r="U89" s="105"/>
      <c r="V89" s="29"/>
      <c r="W89" s="29"/>
      <c r="X89" s="29"/>
    </row>
    <row r="90" spans="1:24" ht="36.75" customHeight="1" thickTop="1" thickBot="1">
      <c r="A90" s="5"/>
      <c r="B90" s="95" t="str">
        <f>IF(C91="","","الاستــــــــــــــــــــــــــــــــــــــــــــــــــــــــــــــــــــــــــــراحــــــــــــــــــــــــــــــــــــــــــــــــة")</f>
        <v>الاستــــــــــــــــــــــــــــــــــــــــــــــــــــــــــــــــــــــــــــراحــــــــــــــــــــــــــــــــــــــــــــــــة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12"/>
      <c r="S90" s="113">
        <f ca="1">TODAY()</f>
        <v>41974</v>
      </c>
      <c r="T90" s="113"/>
      <c r="U90" s="83"/>
      <c r="V90" s="114">
        <f ca="1">S90</f>
        <v>41974</v>
      </c>
      <c r="W90" s="114"/>
      <c r="X90" s="29"/>
    </row>
    <row r="91" spans="1:24" ht="30.95" customHeight="1" thickTop="1" thickBot="1">
      <c r="A91" s="5"/>
      <c r="B91" s="46" t="str">
        <f>IF(C91="","","14و45")</f>
        <v>14و45</v>
      </c>
      <c r="C91" s="41" t="str">
        <f>IF(C21=0,"",VLOOKUP(C21,G31:N62,5,))</f>
        <v>جغرافيــــــــا</v>
      </c>
      <c r="D91" s="54" t="str">
        <f>IF(C91="إتمام النصاب","",IF(C91="","",IF(C91="الصرف / الاملاء","65 د",IF(C91="ظواهر نحوية","65 د",IF(C91="تعبير شفوي","30 د",IF(C91="قراءة ( أداء + فهم )","25 د",IF(C91="قراءة ( أداء + فهم + هيكلة )","60 د",IF(C91&lt;&gt;"قراءة ( أداء + فهم + هيكلة )","45 د",IF(C91&lt;&gt;"قراءة ( أداء + فهم )","45 د")))))))))</f>
        <v>45 د</v>
      </c>
      <c r="E91" s="41" t="str">
        <f>IF(C91="","",IF(E21=0,"",E21))</f>
        <v xml:space="preserve">موقع الجزائر بالنسبة للمغرب العربي </v>
      </c>
      <c r="F91" s="107" t="str">
        <f>IF(E91="","",IF(C91="","",IF(F21=0,"",F21)))</f>
        <v>يكون المتعلم قادرا على توظيف المعالم الجغرافية في تحديد موقع الجزائر (إٌقليميا و عالميا ) و شرح تنوع الانتماء .</v>
      </c>
      <c r="G91" s="107"/>
      <c r="H91" s="107"/>
      <c r="I91" s="107"/>
      <c r="J91" s="107"/>
      <c r="K91" s="107"/>
      <c r="L91" s="107"/>
      <c r="M91" s="107"/>
      <c r="N91" s="41">
        <f>IF(C91="","",IF(N21=0,"",N21))</f>
        <v>1</v>
      </c>
      <c r="O91" s="12"/>
      <c r="R91" s="4" t="str">
        <f t="shared" ref="R91:R92" si="2">IF(C91="ت -إسلامية ح 1","الكفاءة المستهدفة 1",IF(C91="ت - إسلامية ح 2","الكفاءة المستهدفة 2",IF(C91="ت - مدنية","الكفاءة المستهدفة 3",IF(C91="قراءة ( أداء + فهم + هيكلة )","الكفاءة المستهدفة 4",IF(C91="ت - شفوي","الكفاءة المستهدفة 5",IF(C91="قراءة ( أداء + فهم )","الكفاءة المستهدفة 6",IF(C91="ظواهر نحوية","الكفاءة المستهدفة 7",IF(C91="قراءة ( أداء  )","الكفاءة المستهدفة 8",IF(C91="الصرف / الاملاء","الكفاءة المستهدفة 9",IF(C91="مطالعة","الكفاءة المستهدفة 10",IF(C91="محفوظات","الكفاءة المستهدفة 11",IF(C91="ت - كتابي","الكفاءة المستهدفة 12",IF(C91="ت - ت - ك / إ مشروع","الكفاءة المستهدفة 13",IF(C91="خط / ن إدماج","الكفاءة المستهدفة 14",IF(C91="رياضيات","الكفاءة المستهدفة 15",IF(C91="رياضيات 2","الكفاءة المستهدفة 16",IF(C91="رياضيات 3","الكفاءة المستهدفة 17",IF(C91="رياضيات 4","الكفاءة المستهدفة 18",IF(C91="رياضيات 5","الكفاءة المستهدفة 19",IF(C91="رياضيات 6","الكفاءة المستهدفة 20",IF(C91="ت - علمية و تكنولوجية 1","الكفاءة المستهدفة 21",IF(C91="ت - علمية و تكنولوجية 2","الكفاءة المستهدفة 22",IF(C91="تاريخ","الكفاءة المستهدفة 23",IF(C91="جغرافيــــــــا","الكفاءة المستهدفة 24",IF(C91="ت - تشكيلية / موسيقية","الكفاءة المستهدفة 25",IF(C91="ت - بدنية","الكفاءة المستهدفة 26",IF(C91="معالجة / رياضيات","الكفاءة المستهدفة 27",IF(C91="معالجة / لغة عربية","الكفاءة المستهدفة 28",IF(C91="إتمام النصاب","الكفاءة المستهدفة 29",)))))))))))))))))))))))))))))</f>
        <v>الكفاءة المستهدفة 24</v>
      </c>
      <c r="S91" s="29"/>
      <c r="T91" s="29"/>
      <c r="U91" s="29"/>
      <c r="V91" s="29"/>
      <c r="W91" s="29"/>
      <c r="X91" s="29"/>
    </row>
    <row r="92" spans="1:24" ht="30.95" customHeight="1" thickTop="1" thickBot="1">
      <c r="A92" s="5"/>
      <c r="B92" s="47" t="str">
        <f>IF(C92="","","16و15")</f>
        <v>16و15</v>
      </c>
      <c r="C92" s="41" t="str">
        <f>IF(C22=0,"",VLOOKUP(C22,G31:N62,5,))</f>
        <v>تربية  بدنية</v>
      </c>
      <c r="D92" s="54" t="str">
        <f>IF(C92="إتمام النصاب","",IF(C92="","",IF(C92="الصرف / الاملاء","65 د",IF(C92="ظواهر نحوية","65 د",IF(C92="تعبير شفوي","30 د",IF(C92="قراءة ( أداء + فهم )","25 د",IF(C92="قراءة ( أداء + فهم + هيكلة )","60 د",IF(C92&lt;&gt;"قراءة ( أداء + فهم + هيكلة )","45 د",IF(C92&lt;&gt;"قراءة ( أداء + فهم )","45 د")))))))))</f>
        <v>45 د</v>
      </c>
      <c r="E92" s="41" t="str">
        <f>IF(C92="","",IF(E22=0,"",E22))</f>
        <v>فهم وتحليل الموقف</v>
      </c>
      <c r="F92" s="107" t="str">
        <f>IF(E92="","",IF(C92="","",IF(F22=0,"",F22)))</f>
        <v>الاطلاع وجمع معطيات فرديا و جماعيا و ترتيبها في الوقت المناسب .</v>
      </c>
      <c r="G92" s="107"/>
      <c r="H92" s="107"/>
      <c r="I92" s="107"/>
      <c r="J92" s="107"/>
      <c r="K92" s="107"/>
      <c r="L92" s="107"/>
      <c r="M92" s="107"/>
      <c r="N92" s="41">
        <f>IF(C92="","",IF(N22=0,"",N22))</f>
        <v>2</v>
      </c>
      <c r="O92" s="12"/>
      <c r="R92" s="4">
        <f t="shared" si="2"/>
        <v>0</v>
      </c>
      <c r="S92" s="29"/>
      <c r="T92" s="29"/>
      <c r="U92" s="29"/>
      <c r="V92" s="29"/>
      <c r="W92" s="29"/>
      <c r="X92" s="29"/>
    </row>
    <row r="93" spans="1:24" ht="15" customHeight="1" thickTop="1">
      <c r="A93" s="5"/>
      <c r="B93" s="99" t="s">
        <v>109</v>
      </c>
      <c r="C93" s="99"/>
      <c r="D93" s="34"/>
      <c r="E93" s="100" t="s">
        <v>110</v>
      </c>
      <c r="F93" s="100"/>
      <c r="G93" s="100"/>
      <c r="H93" s="100"/>
      <c r="I93" s="100"/>
      <c r="J93" s="100"/>
      <c r="K93" s="100"/>
      <c r="L93" s="100"/>
      <c r="M93" s="100"/>
      <c r="N93" s="100"/>
      <c r="O93" s="7"/>
      <c r="S93" s="29"/>
      <c r="T93" s="29"/>
      <c r="U93" s="29"/>
      <c r="V93" s="29"/>
      <c r="W93" s="29"/>
      <c r="X93" s="29"/>
    </row>
    <row r="94" spans="1:24" ht="15" hidden="1" customHeight="1">
      <c r="A94" s="5"/>
      <c r="B94" s="99"/>
      <c r="C94" s="99"/>
      <c r="D94" s="3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7"/>
      <c r="S94" s="29"/>
      <c r="T94" s="29"/>
      <c r="U94" s="29"/>
      <c r="V94" s="29"/>
      <c r="W94" s="29"/>
      <c r="X94" s="29"/>
    </row>
    <row r="95" spans="1:24" ht="15" hidden="1" customHeight="1">
      <c r="A95" s="5"/>
      <c r="B95" s="99"/>
      <c r="C95" s="99"/>
      <c r="D95" s="3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7"/>
      <c r="S95" s="29"/>
      <c r="T95" s="29"/>
      <c r="U95" s="29"/>
      <c r="V95" s="29"/>
      <c r="W95" s="29"/>
      <c r="X95" s="29"/>
    </row>
    <row r="96" spans="1:24" ht="9" customHeight="1">
      <c r="A96" s="5"/>
      <c r="B96" s="99"/>
      <c r="C96" s="99"/>
      <c r="D96" s="3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7"/>
      <c r="S96" s="29"/>
      <c r="T96" s="29"/>
      <c r="U96" s="29"/>
      <c r="V96" s="29"/>
      <c r="W96" s="29"/>
      <c r="X96" s="29"/>
    </row>
    <row r="97" spans="1:24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S97" s="29"/>
      <c r="T97" s="29"/>
      <c r="U97" s="29"/>
      <c r="V97" s="29"/>
      <c r="W97" s="29"/>
      <c r="X97" s="29"/>
    </row>
    <row r="98" spans="1:24" ht="40.5" customHeight="1" thickBot="1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0"/>
      <c r="S98" s="29"/>
      <c r="T98" s="29"/>
      <c r="U98" s="29"/>
      <c r="V98" s="29"/>
      <c r="W98" s="29"/>
      <c r="X98" s="29"/>
    </row>
    <row r="99" spans="1:24" ht="15.75" thickTop="1">
      <c r="S99" s="29"/>
      <c r="T99" s="29"/>
      <c r="U99" s="29"/>
      <c r="V99" s="29"/>
      <c r="W99" s="29"/>
      <c r="X99" s="29"/>
    </row>
    <row r="100" spans="1:24">
      <c r="S100" s="29"/>
      <c r="T100" s="29"/>
      <c r="U100" s="29"/>
      <c r="V100" s="29"/>
      <c r="W100" s="29"/>
      <c r="X100" s="29"/>
    </row>
    <row r="101" spans="1:24" hidden="1"/>
    <row r="102" spans="1:24" hidden="1">
      <c r="P102" s="16">
        <v>1</v>
      </c>
      <c r="S102" s="4" t="s">
        <v>82</v>
      </c>
      <c r="T102" s="4">
        <v>2013</v>
      </c>
      <c r="U102" s="4" t="s">
        <v>94</v>
      </c>
      <c r="V102" s="4">
        <v>1433</v>
      </c>
      <c r="W102" s="4">
        <v>1</v>
      </c>
    </row>
    <row r="103" spans="1:24" hidden="1">
      <c r="P103" s="16">
        <v>2</v>
      </c>
      <c r="S103" s="4" t="s">
        <v>83</v>
      </c>
      <c r="T103" s="4">
        <v>2014</v>
      </c>
      <c r="U103" s="4" t="s">
        <v>95</v>
      </c>
      <c r="V103" s="4">
        <v>1434</v>
      </c>
      <c r="W103" s="4">
        <v>2</v>
      </c>
    </row>
    <row r="104" spans="1:24" hidden="1">
      <c r="P104" s="16">
        <v>3</v>
      </c>
      <c r="S104" s="4" t="s">
        <v>85</v>
      </c>
      <c r="T104" s="4">
        <v>2015</v>
      </c>
      <c r="U104" s="4" t="s">
        <v>96</v>
      </c>
      <c r="V104" s="4">
        <v>1435</v>
      </c>
      <c r="W104" s="4">
        <v>3</v>
      </c>
    </row>
    <row r="105" spans="1:24" hidden="1">
      <c r="P105" s="16">
        <v>4</v>
      </c>
      <c r="S105" s="4" t="s">
        <v>90</v>
      </c>
      <c r="T105" s="4">
        <v>2016</v>
      </c>
      <c r="U105" s="4" t="s">
        <v>97</v>
      </c>
      <c r="V105" s="4">
        <v>1436</v>
      </c>
      <c r="W105" s="4">
        <v>4</v>
      </c>
    </row>
    <row r="106" spans="1:24" hidden="1">
      <c r="P106" s="16">
        <v>5</v>
      </c>
      <c r="S106" s="4" t="s">
        <v>89</v>
      </c>
      <c r="T106" s="4">
        <v>2017</v>
      </c>
      <c r="U106" s="4" t="s">
        <v>105</v>
      </c>
      <c r="V106" s="4">
        <v>1437</v>
      </c>
      <c r="W106" s="4">
        <v>5</v>
      </c>
    </row>
    <row r="107" spans="1:24" hidden="1">
      <c r="P107" s="16">
        <v>6</v>
      </c>
      <c r="S107" s="4" t="s">
        <v>88</v>
      </c>
      <c r="T107" s="4">
        <v>2018</v>
      </c>
      <c r="U107" s="4" t="s">
        <v>100</v>
      </c>
      <c r="V107" s="4">
        <v>1438</v>
      </c>
      <c r="W107" s="4">
        <v>6</v>
      </c>
    </row>
    <row r="108" spans="1:24" hidden="1">
      <c r="P108" s="16">
        <v>7</v>
      </c>
      <c r="S108" s="4" t="s">
        <v>87</v>
      </c>
      <c r="T108" s="4">
        <v>2019</v>
      </c>
      <c r="U108" s="4" t="s">
        <v>99</v>
      </c>
      <c r="V108" s="4">
        <v>1439</v>
      </c>
      <c r="W108" s="4">
        <v>7</v>
      </c>
    </row>
    <row r="109" spans="1:24" hidden="1">
      <c r="P109" s="16">
        <v>8</v>
      </c>
      <c r="S109" s="4" t="s">
        <v>84</v>
      </c>
      <c r="T109" s="4">
        <v>2020</v>
      </c>
      <c r="U109" s="4" t="s">
        <v>101</v>
      </c>
      <c r="V109" s="4">
        <v>1440</v>
      </c>
      <c r="W109" s="4">
        <v>8</v>
      </c>
    </row>
    <row r="110" spans="1:24" hidden="1">
      <c r="P110" s="16">
        <v>9</v>
      </c>
      <c r="S110" s="4" t="s">
        <v>86</v>
      </c>
      <c r="T110" s="4">
        <v>2021</v>
      </c>
      <c r="U110" s="4" t="s">
        <v>98</v>
      </c>
      <c r="V110" s="4">
        <v>1441</v>
      </c>
      <c r="W110" s="4">
        <v>9</v>
      </c>
    </row>
    <row r="111" spans="1:24" hidden="1">
      <c r="P111" s="16">
        <v>10</v>
      </c>
      <c r="S111" s="4" t="s">
        <v>91</v>
      </c>
      <c r="T111" s="4">
        <v>2022</v>
      </c>
      <c r="U111" s="4" t="s">
        <v>102</v>
      </c>
      <c r="V111" s="4">
        <v>1442</v>
      </c>
      <c r="W111" s="4">
        <v>10</v>
      </c>
    </row>
    <row r="112" spans="1:24" hidden="1">
      <c r="P112" s="16">
        <v>11</v>
      </c>
      <c r="S112" s="4" t="s">
        <v>93</v>
      </c>
      <c r="T112" s="4">
        <v>2023</v>
      </c>
      <c r="U112" s="4" t="s">
        <v>103</v>
      </c>
      <c r="V112" s="4">
        <v>1443</v>
      </c>
      <c r="W112" s="4">
        <v>11</v>
      </c>
    </row>
    <row r="113" spans="16:23" hidden="1">
      <c r="P113" s="16">
        <v>12</v>
      </c>
      <c r="S113" s="4" t="s">
        <v>92</v>
      </c>
      <c r="T113" s="4">
        <v>2024</v>
      </c>
      <c r="U113" s="4" t="s">
        <v>104</v>
      </c>
      <c r="V113" s="4">
        <v>1444</v>
      </c>
      <c r="W113" s="4">
        <v>12</v>
      </c>
    </row>
    <row r="114" spans="16:23" hidden="1">
      <c r="P114" s="16">
        <v>13</v>
      </c>
      <c r="W114" s="4">
        <v>13</v>
      </c>
    </row>
    <row r="115" spans="16:23" hidden="1">
      <c r="P115" s="16">
        <v>14</v>
      </c>
      <c r="W115" s="4">
        <v>14</v>
      </c>
    </row>
    <row r="116" spans="16:23" hidden="1">
      <c r="P116" s="16">
        <v>15</v>
      </c>
      <c r="W116" s="4">
        <v>15</v>
      </c>
    </row>
    <row r="117" spans="16:23" hidden="1">
      <c r="P117" s="16">
        <v>16</v>
      </c>
      <c r="W117" s="4">
        <v>16</v>
      </c>
    </row>
    <row r="118" spans="16:23" hidden="1">
      <c r="P118" s="16">
        <v>17</v>
      </c>
      <c r="W118" s="4">
        <v>17</v>
      </c>
    </row>
    <row r="119" spans="16:23" hidden="1">
      <c r="P119" s="16">
        <v>18</v>
      </c>
      <c r="W119" s="4">
        <v>18</v>
      </c>
    </row>
    <row r="120" spans="16:23" hidden="1">
      <c r="P120" s="16">
        <v>19</v>
      </c>
      <c r="W120" s="4">
        <v>19</v>
      </c>
    </row>
    <row r="121" spans="16:23" hidden="1">
      <c r="P121" s="16">
        <v>20</v>
      </c>
      <c r="W121" s="4">
        <v>20</v>
      </c>
    </row>
    <row r="122" spans="16:23" hidden="1">
      <c r="P122" s="16">
        <v>21</v>
      </c>
      <c r="W122" s="4">
        <v>21</v>
      </c>
    </row>
    <row r="123" spans="16:23" hidden="1">
      <c r="P123" s="16">
        <v>22</v>
      </c>
      <c r="W123" s="4">
        <v>22</v>
      </c>
    </row>
    <row r="124" spans="16:23" hidden="1">
      <c r="P124" s="16">
        <v>23</v>
      </c>
      <c r="W124" s="4">
        <v>23</v>
      </c>
    </row>
    <row r="125" spans="16:23" hidden="1">
      <c r="P125" s="16">
        <v>24</v>
      </c>
      <c r="W125" s="4">
        <v>24</v>
      </c>
    </row>
    <row r="126" spans="16:23" hidden="1">
      <c r="P126" s="16">
        <v>25</v>
      </c>
      <c r="W126" s="4">
        <v>25</v>
      </c>
    </row>
    <row r="127" spans="16:23" hidden="1">
      <c r="P127" s="16">
        <v>26</v>
      </c>
      <c r="W127" s="4">
        <v>26</v>
      </c>
    </row>
    <row r="128" spans="16:23" hidden="1">
      <c r="P128" s="16">
        <v>27</v>
      </c>
      <c r="W128" s="4">
        <v>27</v>
      </c>
    </row>
    <row r="129" spans="16:23" hidden="1">
      <c r="P129" s="16">
        <v>28</v>
      </c>
      <c r="W129" s="4">
        <v>28</v>
      </c>
    </row>
    <row r="130" spans="16:23" hidden="1">
      <c r="P130" s="16">
        <v>29</v>
      </c>
      <c r="W130" s="4">
        <v>29</v>
      </c>
    </row>
    <row r="131" spans="16:23" hidden="1">
      <c r="P131" s="16">
        <v>30</v>
      </c>
      <c r="W131" s="4">
        <v>30</v>
      </c>
    </row>
    <row r="132" spans="16:23" hidden="1">
      <c r="P132" s="16">
        <v>31</v>
      </c>
      <c r="W132" s="4">
        <v>31</v>
      </c>
    </row>
    <row r="133" spans="16:23" hidden="1">
      <c r="W133" s="4">
        <v>32</v>
      </c>
    </row>
    <row r="134" spans="16:23" hidden="1">
      <c r="W134" s="4">
        <v>33</v>
      </c>
    </row>
    <row r="135" spans="16:23" hidden="1">
      <c r="W135" s="4">
        <v>34</v>
      </c>
    </row>
    <row r="136" spans="16:23" hidden="1">
      <c r="W136" s="4">
        <v>35</v>
      </c>
    </row>
    <row r="137" spans="16:23" hidden="1">
      <c r="W137" s="4">
        <v>36</v>
      </c>
    </row>
    <row r="138" spans="16:23" hidden="1"/>
    <row r="139" spans="16:23" hidden="1"/>
  </sheetData>
  <sheetProtection password="D002" sheet="1" objects="1" scenarios="1" formatCells="0" formatColumns="0" formatRows="0"/>
  <mergeCells count="115">
    <mergeCell ref="G31:J31"/>
    <mergeCell ref="G32:J32"/>
    <mergeCell ref="G33:J33"/>
    <mergeCell ref="T79:U80"/>
    <mergeCell ref="T84:W84"/>
    <mergeCell ref="F81:M81"/>
    <mergeCell ref="B5:E5"/>
    <mergeCell ref="I5:K5"/>
    <mergeCell ref="F9:M9"/>
    <mergeCell ref="F10:M10"/>
    <mergeCell ref="B16:C16"/>
    <mergeCell ref="F19:M19"/>
    <mergeCell ref="F21:M21"/>
    <mergeCell ref="F22:M22"/>
    <mergeCell ref="C20:L20"/>
    <mergeCell ref="F11:M11"/>
    <mergeCell ref="F13:M13"/>
    <mergeCell ref="F14:M14"/>
    <mergeCell ref="I16:K16"/>
    <mergeCell ref="F18:M18"/>
    <mergeCell ref="G36:J36"/>
    <mergeCell ref="G37:J37"/>
    <mergeCell ref="G38:J38"/>
    <mergeCell ref="G39:J39"/>
    <mergeCell ref="B93:C96"/>
    <mergeCell ref="E93:N96"/>
    <mergeCell ref="I86:L86"/>
    <mergeCell ref="T73:W73"/>
    <mergeCell ref="V74:W75"/>
    <mergeCell ref="T74:U75"/>
    <mergeCell ref="T77:U78"/>
    <mergeCell ref="V77:W78"/>
    <mergeCell ref="F89:M89"/>
    <mergeCell ref="F91:M91"/>
    <mergeCell ref="F92:M92"/>
    <mergeCell ref="B82:N82"/>
    <mergeCell ref="F83:M83"/>
    <mergeCell ref="F84:M84"/>
    <mergeCell ref="B86:C86"/>
    <mergeCell ref="F88:M88"/>
    <mergeCell ref="F79:M79"/>
    <mergeCell ref="F80:M80"/>
    <mergeCell ref="T88:W88"/>
    <mergeCell ref="S90:T90"/>
    <mergeCell ref="V90:W90"/>
    <mergeCell ref="T83:W83"/>
    <mergeCell ref="T89:U89"/>
    <mergeCell ref="J75:L75"/>
    <mergeCell ref="V79:W80"/>
    <mergeCell ref="B90:N90"/>
    <mergeCell ref="K59:N59"/>
    <mergeCell ref="B77:C77"/>
    <mergeCell ref="K48:N48"/>
    <mergeCell ref="K49:N49"/>
    <mergeCell ref="K50:N50"/>
    <mergeCell ref="K51:N51"/>
    <mergeCell ref="K44:N44"/>
    <mergeCell ref="K45:N45"/>
    <mergeCell ref="K46:N46"/>
    <mergeCell ref="K60:N60"/>
    <mergeCell ref="B75:C75"/>
    <mergeCell ref="F75:I75"/>
    <mergeCell ref="K61:N61"/>
    <mergeCell ref="K62:N62"/>
    <mergeCell ref="D75:E75"/>
    <mergeCell ref="G59:J59"/>
    <mergeCell ref="K57:N57"/>
    <mergeCell ref="G62:J62"/>
    <mergeCell ref="G56:J56"/>
    <mergeCell ref="G44:J44"/>
    <mergeCell ref="G45:J45"/>
    <mergeCell ref="G57:J57"/>
    <mergeCell ref="G58:J58"/>
    <mergeCell ref="K58:N58"/>
    <mergeCell ref="K47:N47"/>
    <mergeCell ref="D86:E86"/>
    <mergeCell ref="M86:N86"/>
    <mergeCell ref="G51:J51"/>
    <mergeCell ref="G52:J52"/>
    <mergeCell ref="G53:J53"/>
    <mergeCell ref="G54:J54"/>
    <mergeCell ref="G55:J55"/>
    <mergeCell ref="K31:N31"/>
    <mergeCell ref="K32:N32"/>
    <mergeCell ref="K33:N33"/>
    <mergeCell ref="K34:N34"/>
    <mergeCell ref="K35:N35"/>
    <mergeCell ref="K36:N36"/>
    <mergeCell ref="K37:N37"/>
    <mergeCell ref="K38:N38"/>
    <mergeCell ref="K39:N39"/>
    <mergeCell ref="T86:W86"/>
    <mergeCell ref="T87:W87"/>
    <mergeCell ref="G34:J34"/>
    <mergeCell ref="G35:J35"/>
    <mergeCell ref="G41:J41"/>
    <mergeCell ref="G42:J42"/>
    <mergeCell ref="K40:N40"/>
    <mergeCell ref="K41:N41"/>
    <mergeCell ref="K42:N42"/>
    <mergeCell ref="K43:N43"/>
    <mergeCell ref="K52:N52"/>
    <mergeCell ref="G40:J40"/>
    <mergeCell ref="G43:J43"/>
    <mergeCell ref="G46:J46"/>
    <mergeCell ref="G47:J47"/>
    <mergeCell ref="G48:J48"/>
    <mergeCell ref="G49:J49"/>
    <mergeCell ref="G50:J50"/>
    <mergeCell ref="G60:J60"/>
    <mergeCell ref="G61:J61"/>
    <mergeCell ref="K53:N53"/>
    <mergeCell ref="K54:N54"/>
    <mergeCell ref="K55:N55"/>
    <mergeCell ref="K56:N56"/>
  </mergeCells>
  <conditionalFormatting sqref="D83:N83 D84">
    <cfRule type="expression" dxfId="12" priority="13">
      <formula>$C$83="إتمام النصاب"</formula>
    </cfRule>
  </conditionalFormatting>
  <conditionalFormatting sqref="D84:N84">
    <cfRule type="expression" dxfId="11" priority="12">
      <formula>$C$84="إتمام النصاب"</formula>
    </cfRule>
  </conditionalFormatting>
  <conditionalFormatting sqref="D80:N80 D81">
    <cfRule type="expression" dxfId="10" priority="11">
      <formula>$C$80="إتمام النصاب"</formula>
    </cfRule>
  </conditionalFormatting>
  <conditionalFormatting sqref="D81:N81">
    <cfRule type="expression" dxfId="9" priority="10">
      <formula>$C$81="إتمام النصاب"</formula>
    </cfRule>
  </conditionalFormatting>
  <conditionalFormatting sqref="B92:N92">
    <cfRule type="expression" dxfId="8" priority="9">
      <formula>$C$92=""</formula>
    </cfRule>
  </conditionalFormatting>
  <conditionalFormatting sqref="B91:N91">
    <cfRule type="expression" dxfId="7" priority="8">
      <formula>$C$91=""</formula>
    </cfRule>
  </conditionalFormatting>
  <conditionalFormatting sqref="B89:N89">
    <cfRule type="expression" dxfId="6" priority="7">
      <formula>$C$89=""</formula>
    </cfRule>
  </conditionalFormatting>
  <conditionalFormatting sqref="B88:N88">
    <cfRule type="expression" dxfId="5" priority="6">
      <formula>$C$88=""</formula>
    </cfRule>
  </conditionalFormatting>
  <conditionalFormatting sqref="D88:N88">
    <cfRule type="expression" dxfId="4" priority="5">
      <formula>$C$88="إتمام النصاب"</formula>
    </cfRule>
  </conditionalFormatting>
  <conditionalFormatting sqref="D89:N89">
    <cfRule type="expression" dxfId="3" priority="4">
      <formula>$C$89="إتمام النصاب"</formula>
    </cfRule>
  </conditionalFormatting>
  <conditionalFormatting sqref="D91:N91">
    <cfRule type="expression" dxfId="2" priority="3">
      <formula>$C$91="إتمام النصاب"</formula>
    </cfRule>
  </conditionalFormatting>
  <conditionalFormatting sqref="D92:N92">
    <cfRule type="expression" dxfId="1" priority="2">
      <formula>$C$92="إتمام النصاب"</formula>
    </cfRule>
  </conditionalFormatting>
  <conditionalFormatting sqref="B91">
    <cfRule type="expression" dxfId="0" priority="1">
      <formula>$C$91&lt;&gt;""</formula>
    </cfRule>
  </conditionalFormatting>
  <dataValidations count="8">
    <dataValidation type="list" allowBlank="1" showInputMessage="1" showErrorMessage="1" sqref="K3 T79">
      <formula1>$Q$9:$Q$13</formula1>
    </dataValidation>
    <dataValidation type="list" allowBlank="1" showInputMessage="1" showErrorMessage="1" sqref="G73">
      <formula1>$P$102:$P$132</formula1>
    </dataValidation>
    <dataValidation type="list" allowBlank="1" showInputMessage="1" showErrorMessage="1" sqref="H73">
      <formula1>$S$102:$S$113</formula1>
    </dataValidation>
    <dataValidation type="list" allowBlank="1" showInputMessage="1" showErrorMessage="1" sqref="I73">
      <formula1>$T$102:$T$113</formula1>
    </dataValidation>
    <dataValidation type="list" allowBlank="1" showInputMessage="1" showErrorMessage="1" sqref="K73">
      <formula1>$P$102:$P$131</formula1>
    </dataValidation>
    <dataValidation type="list" allowBlank="1" showInputMessage="1" showErrorMessage="1" sqref="L73">
      <formula1>$U$102:$U$113</formula1>
    </dataValidation>
    <dataValidation type="list" allowBlank="1" showInputMessage="1" showErrorMessage="1" sqref="M73">
      <formula1>$V$102:$V$113</formula1>
    </dataValidation>
    <dataValidation type="list" allowBlank="1" showInputMessage="1" showErrorMessage="1" sqref="V79:W80">
      <formula1>$W$102:$W$134</formula1>
    </dataValidation>
  </dataValidations>
  <hyperlinks>
    <hyperlink ref="T83:W83" location="'قاعدة البيانات'!A1" display="للتعديل على التدرج السنوي"/>
    <hyperlink ref="T84:W84" location="'جدول الخدمة الاسبوعـــي'!A1" display="للتعديل على جدول الخدمة الاسبوعي"/>
    <hyperlink ref="T87:W87" r:id="rId1" display="https://www.facebook.com/pages/%D8%AD%D9%82%D9%8A%D8%A8%D8%A9-%D8%A3%D8%B3%D8%AA%D8%A7%D8%B0-%D8%A7%D9%84%D8%AA%D9%91%D8%B9%D9%84%D9%8A%D9%85-%D8%A7%D9%84%D8%A7%D8%A8%D8%AA%D8%AF%D8%A7%D8%A6%D9%8A-/306390439522712"/>
  </hyperlinks>
  <printOptions horizontalCentered="1" verticalCentered="1"/>
  <pageMargins left="0.11811023622047245" right="0.11811023622047245" top="0.19685039370078741" bottom="0.15748031496062992" header="0.11811023622047245" footer="0.11811023622047245"/>
  <pageSetup paperSize="9" fitToWidth="0" fitToHeight="0"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1:N45"/>
  <sheetViews>
    <sheetView showGridLines="0" rightToLeft="1" topLeftCell="B1" workbookViewId="0">
      <selection activeCell="B1" sqref="B1:D2"/>
    </sheetView>
  </sheetViews>
  <sheetFormatPr defaultColWidth="0" defaultRowHeight="15" zeroHeight="1"/>
  <cols>
    <col min="1" max="1" width="11.42578125" style="35" hidden="1" customWidth="1"/>
    <col min="2" max="2" width="12" style="35" customWidth="1"/>
    <col min="3" max="4" width="15.7109375" style="38" customWidth="1"/>
    <col min="5" max="5" width="3.140625" style="35" customWidth="1"/>
    <col min="6" max="7" width="15.7109375" style="38" customWidth="1"/>
    <col min="8" max="8" width="3.85546875" style="35" customWidth="1"/>
    <col min="9" max="10" width="15.7109375" style="38" customWidth="1"/>
    <col min="11" max="11" width="3.7109375" style="35" customWidth="1"/>
    <col min="12" max="12" width="14.85546875" style="38" customWidth="1"/>
    <col min="13" max="13" width="15" style="38" customWidth="1"/>
    <col min="14" max="14" width="5" style="35" customWidth="1"/>
    <col min="15" max="16384" width="11.42578125" style="35" hidden="1"/>
  </cols>
  <sheetData>
    <row r="1" spans="2:13">
      <c r="B1" s="127" t="s">
        <v>805</v>
      </c>
      <c r="C1" s="127"/>
      <c r="D1" s="127"/>
      <c r="F1" s="126" t="s">
        <v>160</v>
      </c>
      <c r="G1" s="126"/>
      <c r="H1" s="126"/>
      <c r="I1" s="126"/>
      <c r="J1" s="126"/>
      <c r="K1" s="126"/>
    </row>
    <row r="2" spans="2:13">
      <c r="B2" s="127"/>
      <c r="C2" s="127"/>
      <c r="D2" s="127"/>
      <c r="F2" s="126"/>
      <c r="G2" s="126"/>
      <c r="H2" s="126"/>
      <c r="I2" s="126"/>
      <c r="J2" s="126"/>
      <c r="K2" s="126"/>
    </row>
    <row r="3" spans="2:13"/>
    <row r="4" spans="2:13" ht="30" customHeight="1">
      <c r="B4" s="80" t="s">
        <v>44</v>
      </c>
      <c r="C4" s="39" t="s">
        <v>15</v>
      </c>
      <c r="D4" s="39" t="s">
        <v>13</v>
      </c>
      <c r="E4" s="36"/>
      <c r="F4" s="39" t="s">
        <v>14</v>
      </c>
      <c r="G4" s="39" t="s">
        <v>37</v>
      </c>
      <c r="H4" s="37"/>
      <c r="I4" s="39" t="s">
        <v>39</v>
      </c>
      <c r="J4" s="39" t="s">
        <v>67</v>
      </c>
      <c r="K4" s="36"/>
      <c r="L4" s="39" t="s">
        <v>27</v>
      </c>
      <c r="M4" s="39" t="s">
        <v>35</v>
      </c>
    </row>
    <row r="5" spans="2:13" ht="30" customHeight="1">
      <c r="B5" s="80" t="s">
        <v>45</v>
      </c>
      <c r="C5" s="39" t="s">
        <v>18</v>
      </c>
      <c r="D5" s="39" t="s">
        <v>19</v>
      </c>
      <c r="E5" s="36"/>
      <c r="F5" s="39" t="s">
        <v>20</v>
      </c>
      <c r="G5" s="39" t="s">
        <v>16</v>
      </c>
      <c r="H5" s="37"/>
      <c r="I5" s="39" t="s">
        <v>33</v>
      </c>
      <c r="J5" s="39" t="s">
        <v>21</v>
      </c>
      <c r="K5" s="36"/>
      <c r="L5" s="39" t="s">
        <v>17</v>
      </c>
      <c r="M5" s="39" t="s">
        <v>23</v>
      </c>
    </row>
    <row r="6" spans="2:13" ht="30" customHeight="1">
      <c r="B6" s="80" t="s">
        <v>43</v>
      </c>
      <c r="C6" s="39" t="s">
        <v>24</v>
      </c>
      <c r="D6" s="39" t="s">
        <v>25</v>
      </c>
      <c r="E6" s="36"/>
      <c r="F6" s="39" t="s">
        <v>26</v>
      </c>
      <c r="G6" s="39" t="s">
        <v>37</v>
      </c>
      <c r="H6" s="37"/>
      <c r="I6" s="39" t="s">
        <v>166</v>
      </c>
      <c r="J6" s="39" t="s">
        <v>166</v>
      </c>
      <c r="K6" s="36"/>
      <c r="L6" s="39"/>
      <c r="M6" s="39"/>
    </row>
    <row r="7" spans="2:13" ht="30" customHeight="1">
      <c r="B7" s="80" t="s">
        <v>41</v>
      </c>
      <c r="C7" s="39" t="s">
        <v>37</v>
      </c>
      <c r="D7" s="39" t="s">
        <v>37</v>
      </c>
      <c r="E7" s="36"/>
      <c r="F7" s="39" t="s">
        <v>38</v>
      </c>
      <c r="G7" s="39" t="s">
        <v>28</v>
      </c>
      <c r="H7" s="37"/>
      <c r="I7" s="39" t="s">
        <v>34</v>
      </c>
      <c r="J7" s="39" t="s">
        <v>29</v>
      </c>
      <c r="K7" s="36"/>
      <c r="L7" s="39" t="s">
        <v>30</v>
      </c>
      <c r="M7" s="39" t="s">
        <v>36</v>
      </c>
    </row>
    <row r="8" spans="2:13" ht="30" customHeight="1">
      <c r="B8" s="80" t="s">
        <v>42</v>
      </c>
      <c r="C8" s="39" t="s">
        <v>174</v>
      </c>
      <c r="D8" s="39" t="s">
        <v>40</v>
      </c>
      <c r="E8" s="36"/>
      <c r="F8" s="39" t="s">
        <v>31</v>
      </c>
      <c r="G8" s="39" t="s">
        <v>32</v>
      </c>
      <c r="H8" s="37"/>
      <c r="I8" s="39" t="s">
        <v>37</v>
      </c>
      <c r="J8" s="39" t="s">
        <v>37</v>
      </c>
      <c r="K8" s="36"/>
      <c r="L8" s="39" t="s">
        <v>37</v>
      </c>
      <c r="M8" s="39"/>
    </row>
    <row r="9" spans="2:13"/>
    <row r="10" spans="2:13"/>
    <row r="11" spans="2:13"/>
    <row r="12" spans="2:13" hidden="1"/>
    <row r="13" spans="2:13" hidden="1"/>
    <row r="14" spans="2:13" hidden="1">
      <c r="C14" s="38" t="s">
        <v>15</v>
      </c>
      <c r="D14" s="38">
        <v>1</v>
      </c>
    </row>
    <row r="15" spans="2:13" hidden="1">
      <c r="C15" s="38" t="s">
        <v>18</v>
      </c>
      <c r="D15" s="38">
        <v>2</v>
      </c>
    </row>
    <row r="16" spans="2:13" hidden="1">
      <c r="C16" s="38" t="s">
        <v>24</v>
      </c>
      <c r="D16" s="38">
        <v>3</v>
      </c>
    </row>
    <row r="17" spans="3:4" hidden="1">
      <c r="C17" s="38" t="s">
        <v>13</v>
      </c>
      <c r="D17" s="38">
        <v>4</v>
      </c>
    </row>
    <row r="18" spans="3:4" hidden="1">
      <c r="C18" s="38" t="s">
        <v>30</v>
      </c>
      <c r="D18" s="38">
        <v>5</v>
      </c>
    </row>
    <row r="19" spans="3:4" hidden="1">
      <c r="C19" s="38" t="s">
        <v>40</v>
      </c>
      <c r="D19" s="38">
        <v>6</v>
      </c>
    </row>
    <row r="20" spans="3:4" hidden="1">
      <c r="C20" s="38" t="s">
        <v>19</v>
      </c>
      <c r="D20" s="38">
        <v>7</v>
      </c>
    </row>
    <row r="21" spans="3:4" hidden="1">
      <c r="C21" s="38" t="s">
        <v>25</v>
      </c>
      <c r="D21" s="38">
        <v>8</v>
      </c>
    </row>
    <row r="22" spans="3:4" hidden="1">
      <c r="C22" s="38" t="s">
        <v>34</v>
      </c>
      <c r="D22" s="38">
        <v>9</v>
      </c>
    </row>
    <row r="23" spans="3:4" hidden="1">
      <c r="C23" s="38" t="s">
        <v>29</v>
      </c>
      <c r="D23" s="38">
        <v>10</v>
      </c>
    </row>
    <row r="24" spans="3:4" hidden="1">
      <c r="C24" s="38" t="s">
        <v>174</v>
      </c>
      <c r="D24" s="38">
        <v>11</v>
      </c>
    </row>
    <row r="25" spans="3:4" hidden="1">
      <c r="C25" s="38" t="s">
        <v>37</v>
      </c>
      <c r="D25" s="38">
        <v>12</v>
      </c>
    </row>
    <row r="26" spans="3:4" hidden="1">
      <c r="C26" s="38" t="s">
        <v>14</v>
      </c>
      <c r="D26" s="38">
        <v>13</v>
      </c>
    </row>
    <row r="27" spans="3:4" hidden="1">
      <c r="C27" s="38" t="s">
        <v>20</v>
      </c>
      <c r="D27" s="38">
        <v>14</v>
      </c>
    </row>
    <row r="28" spans="3:4" hidden="1">
      <c r="C28" s="38" t="s">
        <v>26</v>
      </c>
      <c r="D28" s="38">
        <v>15</v>
      </c>
    </row>
    <row r="29" spans="3:4" hidden="1">
      <c r="C29" s="38" t="s">
        <v>28</v>
      </c>
      <c r="D29" s="38">
        <v>16</v>
      </c>
    </row>
    <row r="30" spans="3:4" hidden="1">
      <c r="C30" s="38" t="s">
        <v>31</v>
      </c>
      <c r="D30" s="38">
        <v>17</v>
      </c>
    </row>
    <row r="31" spans="3:4" hidden="1">
      <c r="C31" s="38" t="s">
        <v>32</v>
      </c>
      <c r="D31" s="38">
        <v>18</v>
      </c>
    </row>
    <row r="32" spans="3:4" hidden="1">
      <c r="C32" s="38" t="s">
        <v>39</v>
      </c>
      <c r="D32" s="38">
        <v>19</v>
      </c>
    </row>
    <row r="33" spans="3:4" hidden="1">
      <c r="C33" s="38" t="s">
        <v>38</v>
      </c>
      <c r="D33" s="38">
        <v>20</v>
      </c>
    </row>
    <row r="34" spans="3:4" hidden="1">
      <c r="C34" s="38" t="s">
        <v>67</v>
      </c>
      <c r="D34" s="38">
        <v>21</v>
      </c>
    </row>
    <row r="35" spans="3:4" hidden="1">
      <c r="C35" s="38" t="s">
        <v>33</v>
      </c>
      <c r="D35" s="38">
        <v>22</v>
      </c>
    </row>
    <row r="36" spans="3:4" hidden="1">
      <c r="C36" s="38" t="s">
        <v>21</v>
      </c>
      <c r="D36" s="38">
        <v>23</v>
      </c>
    </row>
    <row r="37" spans="3:4" hidden="1">
      <c r="C37" s="38" t="s">
        <v>16</v>
      </c>
      <c r="D37" s="38">
        <v>24</v>
      </c>
    </row>
    <row r="38" spans="3:4" hidden="1">
      <c r="C38" s="38" t="s">
        <v>27</v>
      </c>
      <c r="D38" s="38">
        <v>25</v>
      </c>
    </row>
    <row r="39" spans="3:4" hidden="1">
      <c r="C39" s="38" t="s">
        <v>17</v>
      </c>
      <c r="D39" s="38">
        <v>26</v>
      </c>
    </row>
    <row r="40" spans="3:4" hidden="1">
      <c r="C40" s="38" t="s">
        <v>35</v>
      </c>
      <c r="D40" s="38">
        <v>27</v>
      </c>
    </row>
    <row r="41" spans="3:4" hidden="1">
      <c r="C41" s="38" t="s">
        <v>165</v>
      </c>
      <c r="D41" s="38">
        <v>28</v>
      </c>
    </row>
    <row r="42" spans="3:4" hidden="1">
      <c r="C42" s="38" t="s">
        <v>166</v>
      </c>
      <c r="D42" s="38">
        <v>29</v>
      </c>
    </row>
    <row r="43" spans="3:4" hidden="1">
      <c r="C43" s="38" t="s">
        <v>167</v>
      </c>
      <c r="D43" s="38">
        <v>30</v>
      </c>
    </row>
    <row r="44" spans="3:4" hidden="1">
      <c r="C44" s="38" t="s">
        <v>23</v>
      </c>
      <c r="D44" s="38">
        <v>31</v>
      </c>
    </row>
    <row r="45" spans="3:4" hidden="1">
      <c r="C45" s="38" t="s">
        <v>36</v>
      </c>
    </row>
  </sheetData>
  <sheetProtection password="D002" sheet="1" objects="1" scenarios="1" formatCells="0" formatColumns="0"/>
  <mergeCells count="2">
    <mergeCell ref="F1:K2"/>
    <mergeCell ref="B1:D2"/>
  </mergeCells>
  <dataValidations count="1">
    <dataValidation type="list" allowBlank="1" showInputMessage="1" showErrorMessage="1" sqref="F17:F18 I4:J8 C4:D8 L4:M8 F4:G8">
      <formula1>$C$14:$C$45</formula1>
    </dataValidation>
  </dataValidations>
  <hyperlinks>
    <hyperlink ref="B1:D2" location="'الدفتر اليومي'!A1" display="العودة الى الصفحة الرئيسية"/>
  </hyperlinks>
  <pageMargins left="0.25" right="0.25" top="0.75" bottom="0.75" header="0.3" footer="0.3"/>
  <pageSetup paperSize="9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rightToLeft="1" workbookViewId="0">
      <selection activeCell="A34" sqref="A34:XFD1048576"/>
    </sheetView>
  </sheetViews>
  <sheetFormatPr defaultColWidth="0" defaultRowHeight="15" zeroHeight="1"/>
  <cols>
    <col min="1" max="14" width="9.140625" customWidth="1"/>
    <col min="15" max="15" width="11.7109375" customWidth="1"/>
    <col min="16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قاعدة البيانات</vt:lpstr>
      <vt:lpstr>الدفتر اليومي</vt:lpstr>
      <vt:lpstr>جدول الخدمة الاسبوعـــي</vt:lpstr>
      <vt:lpstr>رزنامة</vt:lpstr>
      <vt:lpstr>'الدفتر اليومي'!Print_Area</vt:lpstr>
    </vt:vector>
  </TitlesOfParts>
  <Company>harrati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AHMED</cp:lastModifiedBy>
  <cp:lastPrinted>2014-07-21T00:46:14Z</cp:lastPrinted>
  <dcterms:created xsi:type="dcterms:W3CDTF">2014-03-28T14:28:53Z</dcterms:created>
  <dcterms:modified xsi:type="dcterms:W3CDTF">2014-11-30T23:01:26Z</dcterms:modified>
</cp:coreProperties>
</file>